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T:\WO\Dział Eksploatacji Sieci KD\Koszenie\2026\Koszenia zbiorniki\0.DO WYSYŁKI\"/>
    </mc:Choice>
  </mc:AlternateContent>
  <xr:revisionPtr revIDLastSave="0" documentId="13_ncr:1_{B08E918F-D55F-4DCB-872B-1710A9F33E0D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Załącznik 4.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78" i="1" l="1"/>
  <c r="W78" i="1"/>
  <c r="W79" i="1"/>
  <c r="T79" i="1"/>
  <c r="X79" i="1"/>
  <c r="M23" i="1"/>
  <c r="L23" i="1"/>
  <c r="I23" i="1"/>
  <c r="I18" i="1" l="1"/>
  <c r="I19" i="1"/>
  <c r="W77" i="1"/>
  <c r="X77" i="1" s="1"/>
  <c r="W76" i="1"/>
  <c r="X76" i="1" s="1"/>
  <c r="W75" i="1"/>
  <c r="X75" i="1" s="1"/>
  <c r="X74" i="1"/>
  <c r="W74" i="1"/>
  <c r="W73" i="1"/>
  <c r="X73" i="1" s="1"/>
  <c r="X72" i="1"/>
  <c r="W72" i="1"/>
  <c r="W71" i="1"/>
  <c r="X71" i="1" s="1"/>
  <c r="X70" i="1"/>
  <c r="W70" i="1"/>
  <c r="W69" i="1"/>
  <c r="X69" i="1" s="1"/>
  <c r="X68" i="1"/>
  <c r="W68" i="1"/>
  <c r="W67" i="1"/>
  <c r="X67" i="1" s="1"/>
  <c r="X66" i="1"/>
  <c r="W66" i="1"/>
  <c r="W65" i="1"/>
  <c r="X65" i="1" s="1"/>
  <c r="X64" i="1"/>
  <c r="W64" i="1"/>
  <c r="W63" i="1"/>
  <c r="X63" i="1" s="1"/>
  <c r="X62" i="1"/>
  <c r="W62" i="1"/>
  <c r="W61" i="1"/>
  <c r="X61" i="1" s="1"/>
  <c r="X60" i="1"/>
  <c r="W60" i="1"/>
  <c r="W59" i="1"/>
  <c r="X59" i="1" s="1"/>
  <c r="X58" i="1"/>
  <c r="W58" i="1"/>
  <c r="W57" i="1"/>
  <c r="X57" i="1" s="1"/>
  <c r="X56" i="1"/>
  <c r="W56" i="1"/>
  <c r="W55" i="1"/>
  <c r="X55" i="1" s="1"/>
  <c r="W54" i="1"/>
  <c r="W53" i="1"/>
  <c r="X53" i="1" s="1"/>
  <c r="X52" i="1"/>
  <c r="W52" i="1"/>
  <c r="W51" i="1"/>
  <c r="X51" i="1" s="1"/>
  <c r="X50" i="1"/>
  <c r="W50" i="1"/>
  <c r="W49" i="1"/>
  <c r="X49" i="1" s="1"/>
  <c r="X48" i="1"/>
  <c r="W48" i="1"/>
  <c r="W47" i="1"/>
  <c r="X47" i="1" s="1"/>
  <c r="X46" i="1"/>
  <c r="W46" i="1"/>
  <c r="W45" i="1"/>
  <c r="X45" i="1" s="1"/>
  <c r="W44" i="1"/>
  <c r="X44" i="1" s="1"/>
  <c r="W43" i="1"/>
  <c r="X43" i="1" s="1"/>
  <c r="X42" i="1"/>
  <c r="W42" i="1"/>
  <c r="W41" i="1"/>
  <c r="X41" i="1" s="1"/>
  <c r="X40" i="1"/>
  <c r="W40" i="1"/>
  <c r="W39" i="1"/>
  <c r="X39" i="1" s="1"/>
  <c r="X38" i="1"/>
  <c r="W38" i="1"/>
  <c r="W37" i="1"/>
  <c r="X37" i="1" s="1"/>
  <c r="X36" i="1"/>
  <c r="W36" i="1"/>
  <c r="W35" i="1"/>
  <c r="X35" i="1" s="1"/>
  <c r="X34" i="1"/>
  <c r="W34" i="1"/>
  <c r="W33" i="1"/>
  <c r="X33" i="1" s="1"/>
  <c r="X32" i="1"/>
  <c r="W32" i="1"/>
  <c r="W31" i="1"/>
  <c r="X31" i="1" s="1"/>
  <c r="X30" i="1"/>
  <c r="W30" i="1"/>
  <c r="W29" i="1"/>
  <c r="X29" i="1" s="1"/>
  <c r="X28" i="1"/>
  <c r="W28" i="1"/>
  <c r="W27" i="1"/>
  <c r="X27" i="1" s="1"/>
  <c r="X26" i="1"/>
  <c r="W26" i="1"/>
  <c r="W25" i="1"/>
  <c r="X25" i="1" s="1"/>
  <c r="X24" i="1"/>
  <c r="W24" i="1"/>
  <c r="W23" i="1"/>
  <c r="X23" i="1" s="1"/>
  <c r="X22" i="1"/>
  <c r="W22" i="1"/>
  <c r="W21" i="1"/>
  <c r="X21" i="1" s="1"/>
  <c r="X20" i="1"/>
  <c r="W20" i="1"/>
  <c r="W19" i="1"/>
  <c r="X19" i="1" s="1"/>
  <c r="X18" i="1"/>
  <c r="W18" i="1"/>
  <c r="W17" i="1"/>
  <c r="X17" i="1" s="1"/>
  <c r="X16" i="1"/>
  <c r="W16" i="1"/>
  <c r="W15" i="1"/>
  <c r="X15" i="1" s="1"/>
  <c r="X14" i="1"/>
  <c r="W14" i="1"/>
  <c r="W13" i="1"/>
  <c r="X13" i="1" s="1"/>
  <c r="X12" i="1"/>
  <c r="W12" i="1"/>
  <c r="W11" i="1"/>
  <c r="X11" i="1" s="1"/>
  <c r="X10" i="1"/>
  <c r="W10" i="1"/>
  <c r="W9" i="1"/>
  <c r="X9" i="1" s="1"/>
  <c r="X8" i="1"/>
  <c r="W8" i="1"/>
  <c r="W7" i="1"/>
  <c r="X7" i="1" s="1"/>
  <c r="X6" i="1"/>
  <c r="W6" i="1"/>
  <c r="W5" i="1"/>
  <c r="X54" i="1" l="1"/>
  <c r="X5" i="1"/>
  <c r="M21" i="1" l="1"/>
  <c r="L20" i="1"/>
  <c r="M20" i="1" s="1"/>
  <c r="L21" i="1"/>
  <c r="L22" i="1"/>
  <c r="M22" i="1" s="1"/>
  <c r="F19" i="1" l="1"/>
  <c r="L19" i="1" s="1"/>
  <c r="M19" i="1" s="1"/>
  <c r="L18" i="1"/>
  <c r="M18" i="1" s="1"/>
  <c r="I17" i="1"/>
  <c r="L17" i="1" s="1"/>
  <c r="M17" i="1" s="1"/>
  <c r="I11" i="1" l="1"/>
  <c r="I15" i="1" l="1"/>
  <c r="I12" i="1"/>
  <c r="I7" i="1" l="1"/>
  <c r="L7" i="1" s="1"/>
  <c r="M7" i="1" s="1"/>
  <c r="I8" i="1"/>
  <c r="L8" i="1" s="1"/>
  <c r="M8" i="1" s="1"/>
  <c r="I6" i="1"/>
  <c r="I16" i="1" l="1"/>
  <c r="L16" i="1" s="1"/>
  <c r="L15" i="1"/>
  <c r="I14" i="1"/>
  <c r="L14" i="1" s="1"/>
  <c r="I13" i="1"/>
  <c r="L13" i="1" s="1"/>
  <c r="L12" i="1"/>
  <c r="L11" i="1"/>
  <c r="I10" i="1"/>
  <c r="L10" i="1" s="1"/>
  <c r="I9" i="1"/>
  <c r="L9" i="1" s="1"/>
  <c r="L6" i="1"/>
  <c r="M6" i="1" s="1"/>
  <c r="I5" i="1"/>
  <c r="L5" i="1" l="1"/>
  <c r="M9" i="1"/>
  <c r="M5" i="1" l="1"/>
  <c r="M10" i="1"/>
  <c r="M11" i="1"/>
  <c r="M12" i="1" l="1"/>
  <c r="M13" i="1" l="1"/>
  <c r="M15" i="1" l="1"/>
  <c r="M14" i="1"/>
  <c r="M16" i="1" l="1"/>
</calcChain>
</file>

<file path=xl/sharedStrings.xml><?xml version="1.0" encoding="utf-8"?>
<sst xmlns="http://schemas.openxmlformats.org/spreadsheetml/2006/main" count="434" uniqueCount="209">
  <si>
    <t>[zł]</t>
  </si>
  <si>
    <t>Czynność</t>
  </si>
  <si>
    <t>Obszar</t>
  </si>
  <si>
    <t>Lp</t>
  </si>
  <si>
    <t xml:space="preserve">...............................................................................
            podpis, pieczątka  imienna osoby /ób 
   uprawnionej /ych do reprezentowania  Wykonawcy
...............................................................................
            podpis, pieczątka  imienna osoby /ób 
   uprawnionej /ych do reprezentowania  Wykonawcy
podpis, pieczątka  imienna osoby /ób 
   uprawnionej /ych do reprezentowania  Wykonawcy
</t>
  </si>
  <si>
    <t>5.</t>
  </si>
  <si>
    <t>1.</t>
  </si>
  <si>
    <t>2.</t>
  </si>
  <si>
    <t>3.</t>
  </si>
  <si>
    <t>4.</t>
  </si>
  <si>
    <t>6.</t>
  </si>
  <si>
    <t>7.</t>
  </si>
  <si>
    <t>8.</t>
  </si>
  <si>
    <t>9.</t>
  </si>
  <si>
    <t>10.</t>
  </si>
  <si>
    <t>11.</t>
  </si>
  <si>
    <t>12.</t>
  </si>
  <si>
    <t>Przycinanie drzew i krzewów wraz z zebraniem i wywiezieniem materiału przyciętego</t>
  </si>
  <si>
    <t>Tereny trawiaste</t>
  </si>
  <si>
    <t>[m2]</t>
  </si>
  <si>
    <t>Ulica</t>
  </si>
  <si>
    <t>Poznań</t>
  </si>
  <si>
    <t>Wykaszanie trawników ręcznie i mechanicznie wraz z wygrabieniem, zebraniem i wywozem skoszonej trawy</t>
  </si>
  <si>
    <t>Perzycka</t>
  </si>
  <si>
    <t>Miśnieńska</t>
  </si>
  <si>
    <t>Morasko przy przejeździe kolejowym</t>
  </si>
  <si>
    <t>Węzeł autostradowy Komorniki- Opłotki</t>
  </si>
  <si>
    <t>Węzeł autostradowy Komorniki- Serwisowa</t>
  </si>
  <si>
    <t>Bukowska/Perzycka (lewy)</t>
  </si>
  <si>
    <t>Bukowska/Perzycka (prawy)</t>
  </si>
  <si>
    <t>Strzeszyn/ Koszalińska</t>
  </si>
  <si>
    <t>Kowalewicka/ Fabianowo (lewy)</t>
  </si>
  <si>
    <t>Kowalewicka/ Fabianowo (prawy)</t>
  </si>
  <si>
    <t>Dzięgielowa (lewy)</t>
  </si>
  <si>
    <t>Dzięgielowa (prawy)</t>
  </si>
  <si>
    <t>Lokalizacja</t>
  </si>
  <si>
    <t>SUMA</t>
  </si>
  <si>
    <t>Powierzchnia dna zbiornika</t>
  </si>
  <si>
    <t>Skarpy</t>
  </si>
  <si>
    <t>Częstotliwość                          ilość w okres trwania umowy</t>
  </si>
  <si>
    <t>[szt.]</t>
  </si>
  <si>
    <t>[zł/m2]</t>
  </si>
  <si>
    <t>Koszt 1 zabiegu netto
(kol.L x kol.N)</t>
  </si>
  <si>
    <t>Koszt jednostkowy Przedmiotu Umowy netto</t>
  </si>
  <si>
    <t>Koszt dla obiektu w trakcie trwania umowy netto
(kol.M x kol.O)</t>
  </si>
  <si>
    <t>Załącznik nr 4 .1 – do Umowy nr ………………………………</t>
  </si>
  <si>
    <t>UWAGA: do uzupełnienia jedynie pomarańczowe pola</t>
  </si>
  <si>
    <t>Tereny trawiaste
Zalane dno zbiornika</t>
  </si>
  <si>
    <t xml:space="preserve"> bez dna
2993</t>
  </si>
  <si>
    <t>bez dna
2491</t>
  </si>
  <si>
    <t>bez dna
286</t>
  </si>
  <si>
    <t>13.</t>
  </si>
  <si>
    <t>Przepompownia Mieszka Pierwszego</t>
  </si>
  <si>
    <t>14.</t>
  </si>
  <si>
    <t>Przepompownia Strzeszyńska</t>
  </si>
  <si>
    <t>Powierzchnia koszenia góry zbiornika</t>
  </si>
  <si>
    <t>Sulechowska</t>
  </si>
  <si>
    <t>302 Dywizionu</t>
  </si>
  <si>
    <t>Serbska</t>
  </si>
  <si>
    <t>Karpia</t>
  </si>
  <si>
    <t xml:space="preserve"> -</t>
  </si>
  <si>
    <t>Wycena Przedmiotu Umowy - PAKIET 1 - wyloty, zbiorniki retencyjne i inne obiekty SKD część lewobrzeżna Warty</t>
  </si>
  <si>
    <t>Lp.</t>
  </si>
  <si>
    <t>Nazwa wylotu</t>
  </si>
  <si>
    <t>Zobowiązania dodatkowe</t>
  </si>
  <si>
    <t>Powierzchnia do skoszenia</t>
  </si>
  <si>
    <t>Częstotliwość                         - ilość w okresie trwania umowy</t>
  </si>
  <si>
    <t>Koszt 1 zabiegu netto 
(kol.G x kol.I)</t>
  </si>
  <si>
    <t>Koszt dla obiektu w trakcie trwania umowy netto
(kol.H x kol.J)</t>
  </si>
  <si>
    <t>ul. Morasko</t>
  </si>
  <si>
    <t>P37</t>
  </si>
  <si>
    <t xml:space="preserve">Wykaszanie trawników ręcznie i mechanicznie wraz z wygrabieniem, zebraniem i wywozem skoszonej trawy.
</t>
  </si>
  <si>
    <t>ul. Krygowskiego</t>
  </si>
  <si>
    <t>A74-W1</t>
  </si>
  <si>
    <t>A74-W2</t>
  </si>
  <si>
    <t>ul. Obornicka</t>
  </si>
  <si>
    <t>B33</t>
  </si>
  <si>
    <t>wykaszanie rowu Wa-10-2 na długości 10 m</t>
  </si>
  <si>
    <t>ul. Janiny Omańkowskiej</t>
  </si>
  <si>
    <t>B40</t>
  </si>
  <si>
    <t>ul. Strzeszyńska</t>
  </si>
  <si>
    <t>A41</t>
  </si>
  <si>
    <t>ul. Biskupińska</t>
  </si>
  <si>
    <t>A42</t>
  </si>
  <si>
    <t>ul. Kierska</t>
  </si>
  <si>
    <t>P36-W5</t>
  </si>
  <si>
    <t>ul. Pawłowicka</t>
  </si>
  <si>
    <t>P36-W6</t>
  </si>
  <si>
    <t>ul. Kociewska</t>
  </si>
  <si>
    <t>A54</t>
  </si>
  <si>
    <t>ul. Łebska</t>
  </si>
  <si>
    <t>P70-W1</t>
  </si>
  <si>
    <t>ul. Kościerzyńska</t>
  </si>
  <si>
    <t>A54a</t>
  </si>
  <si>
    <t>ul. Sianowska</t>
  </si>
  <si>
    <t>A55a</t>
  </si>
  <si>
    <t>ul. Lutycka</t>
  </si>
  <si>
    <t>A40</t>
  </si>
  <si>
    <t>ul. Bukowska</t>
  </si>
  <si>
    <t>A70-W2</t>
  </si>
  <si>
    <t>A70-W1</t>
  </si>
  <si>
    <t>ul. Jana Brzechwy</t>
  </si>
  <si>
    <t>KD1</t>
  </si>
  <si>
    <t>ul. Perzycka</t>
  </si>
  <si>
    <t>A71</t>
  </si>
  <si>
    <t>ul. Michała Wołodyjowskiego</t>
  </si>
  <si>
    <t>A48</t>
  </si>
  <si>
    <t>ul. Malwowa</t>
  </si>
  <si>
    <t>A64</t>
  </si>
  <si>
    <t>ul. Forsycjowa</t>
  </si>
  <si>
    <t>B45</t>
  </si>
  <si>
    <t>ul. Grunwaldzka</t>
  </si>
  <si>
    <t>A45</t>
  </si>
  <si>
    <t>ul. Promienista</t>
  </si>
  <si>
    <t>A49</t>
  </si>
  <si>
    <t>ul. Miśnieńska</t>
  </si>
  <si>
    <t>B44</t>
  </si>
  <si>
    <t>ul. Wołowska</t>
  </si>
  <si>
    <t>A66</t>
  </si>
  <si>
    <t>ul. Krzepicka</t>
  </si>
  <si>
    <t>KD8</t>
  </si>
  <si>
    <t>ul. Woźnicka</t>
  </si>
  <si>
    <t>KD9</t>
  </si>
  <si>
    <t>A63</t>
  </si>
  <si>
    <t>rejon wylotu</t>
  </si>
  <si>
    <t xml:space="preserve">koszenie otwartego odcinka cieku Skórzynka przy ul. Miśnieńskiej wzdłuż torów kolejowych na odcinku ok. 44 m; </t>
  </si>
  <si>
    <t>ul. Ceglana</t>
  </si>
  <si>
    <t>P3-W1</t>
  </si>
  <si>
    <t>P3-W2</t>
  </si>
  <si>
    <t>ul. Głogowska</t>
  </si>
  <si>
    <t>A44-W3</t>
  </si>
  <si>
    <t xml:space="preserve"> wykaszanie cieku Strumienia Junikowskiego na długości 100 m poniżej wylotów </t>
  </si>
  <si>
    <t>A44-W4</t>
  </si>
  <si>
    <t>A44-W1</t>
  </si>
  <si>
    <t>A44-W2</t>
  </si>
  <si>
    <t>ul. Wołczyńska</t>
  </si>
  <si>
    <t>A51</t>
  </si>
  <si>
    <t>ul. Fabianowo</t>
  </si>
  <si>
    <t>A50</t>
  </si>
  <si>
    <t>KD11</t>
  </si>
  <si>
    <t>ul. Kowalewicka</t>
  </si>
  <si>
    <t>A65</t>
  </si>
  <si>
    <t>przynajmniej raz w roku koszenie odcinka rowu Ju-2 w km 0+955 do 1+093</t>
  </si>
  <si>
    <t>ul. Pszczyńska</t>
  </si>
  <si>
    <t>A43a</t>
  </si>
  <si>
    <t>ul. Leszczyńska</t>
  </si>
  <si>
    <t>A43</t>
  </si>
  <si>
    <t>Tereny trawiaste i betonowe</t>
  </si>
  <si>
    <t>Luboń- Południowa obwodnica Poznania</t>
  </si>
  <si>
    <t>A75</t>
  </si>
  <si>
    <t>ul. Teodora Tyca</t>
  </si>
  <si>
    <t>A9</t>
  </si>
  <si>
    <t>ul. Bohaterów Westerplatte</t>
  </si>
  <si>
    <t>B54</t>
  </si>
  <si>
    <t>ul. Królowej Jadwigi</t>
  </si>
  <si>
    <t>C52</t>
  </si>
  <si>
    <t>ul. Szyperska</t>
  </si>
  <si>
    <t>A79</t>
  </si>
  <si>
    <t>ul. Winogrady</t>
  </si>
  <si>
    <t>A2</t>
  </si>
  <si>
    <t>ul. Urbanowska</t>
  </si>
  <si>
    <t>A25</t>
  </si>
  <si>
    <t>ul. Drzymały/ Park Sołacki</t>
  </si>
  <si>
    <t>A26</t>
  </si>
  <si>
    <t>ul. Wielkopolska/ Park Sołacki</t>
  </si>
  <si>
    <t>A27</t>
  </si>
  <si>
    <t>ul. Śląska</t>
  </si>
  <si>
    <t>A33</t>
  </si>
  <si>
    <t>ul. Wołyńska</t>
  </si>
  <si>
    <t>A34</t>
  </si>
  <si>
    <t>ul. Pomorska</t>
  </si>
  <si>
    <t>A35</t>
  </si>
  <si>
    <t>ul. Kaszubska</t>
  </si>
  <si>
    <t>A36</t>
  </si>
  <si>
    <t>ul. Lechicka</t>
  </si>
  <si>
    <t>A1</t>
  </si>
  <si>
    <t>ul. Karpia</t>
  </si>
  <si>
    <t>A14</t>
  </si>
  <si>
    <t>ul Frezjowa</t>
  </si>
  <si>
    <t>A68</t>
  </si>
  <si>
    <t>ul. Złotowska</t>
  </si>
  <si>
    <t>brak nr</t>
  </si>
  <si>
    <t>ul. Morawsko</t>
  </si>
  <si>
    <t>KD-24</t>
  </si>
  <si>
    <t>ul. Rajewskiego</t>
  </si>
  <si>
    <t>KD-21</t>
  </si>
  <si>
    <t>KD-16</t>
  </si>
  <si>
    <t>ul. Konopackiej</t>
  </si>
  <si>
    <t>Ko-1</t>
  </si>
  <si>
    <t>ul. Zakopiańska</t>
  </si>
  <si>
    <t>Wi-1</t>
  </si>
  <si>
    <t>ul. Brzozowa</t>
  </si>
  <si>
    <t>KD19</t>
  </si>
  <si>
    <t>ul. Hodowlana</t>
  </si>
  <si>
    <t>R2</t>
  </si>
  <si>
    <t>R1</t>
  </si>
  <si>
    <t>w lasku, na wysokości ul. Skałkowskiego</t>
  </si>
  <si>
    <t>KD22</t>
  </si>
  <si>
    <t>ul. Chryzantemowa</t>
  </si>
  <si>
    <t>S2</t>
  </si>
  <si>
    <t>ul. Malwowa/ Żonkilowa</t>
  </si>
  <si>
    <t>S3</t>
  </si>
  <si>
    <t>ul. Malwowa/ Gerberowa</t>
  </si>
  <si>
    <t>S4</t>
  </si>
  <si>
    <t>Wzdłuż rowu odprowadzającego wody z wylotu do Bogdanki</t>
  </si>
  <si>
    <t>A20</t>
  </si>
  <si>
    <t>ul. Głuszyna</t>
  </si>
  <si>
    <t>ul. Tychowskiego</t>
  </si>
  <si>
    <t>Pi1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</si>
</sst>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_z_ł_-;\-* #,##0.00\ _z_ł_-;_-* &quot;-&quot;??\ _z_ł_-;_-@_-"/>
    <numFmt numFmtId="165" formatCode="#,##0.0"/>
    <numFmt numFmtId="166" formatCode="0.E+00"/>
    <numFmt numFmtId="167" formatCode="#,##0.00\ &quot;zł&quot;"/>
  </numFmts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113">
    <xf numFmtId="0" fontId="0" fillId="0" borderId="0" xfId="0"/>
    <xf numFmtId="0" fontId="0" fillId="0" borderId="0" xfId="0" applyAlignment="1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1" fillId="6" borderId="0" xfId="0" applyFont="1" applyFill="1" applyAlignment="1" applyProtection="1">
      <alignment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3" fontId="1" fillId="3" borderId="3" xfId="0" applyNumberFormat="1" applyFont="1" applyFill="1" applyBorder="1" applyAlignment="1" applyProtection="1">
      <alignment horizontal="center" vertical="center"/>
      <protection locked="0"/>
    </xf>
    <xf numFmtId="0" fontId="1" fillId="5" borderId="3" xfId="0" applyFont="1" applyFill="1" applyBorder="1" applyAlignment="1" applyProtection="1">
      <alignment horizontal="center" vertical="center"/>
      <protection locked="0"/>
    </xf>
    <xf numFmtId="4" fontId="1" fillId="3" borderId="3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64" fontId="0" fillId="0" borderId="1" xfId="1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165" fontId="1" fillId="0" borderId="1" xfId="0" applyNumberFormat="1" applyFont="1" applyBorder="1" applyAlignment="1">
      <alignment horizontal="center" vertical="center"/>
    </xf>
    <xf numFmtId="4" fontId="1" fillId="3" borderId="16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right" vertical="center"/>
      <protection locked="0"/>
    </xf>
    <xf numFmtId="167" fontId="1" fillId="5" borderId="3" xfId="0" applyNumberFormat="1" applyFont="1" applyFill="1" applyBorder="1" applyAlignment="1" applyProtection="1">
      <alignment horizontal="center" vertical="center"/>
      <protection locked="0"/>
    </xf>
    <xf numFmtId="167" fontId="1" fillId="3" borderId="3" xfId="0" applyNumberFormat="1" applyFont="1" applyFill="1" applyBorder="1" applyAlignment="1" applyProtection="1">
      <alignment horizontal="center" vertical="center"/>
      <protection locked="0"/>
    </xf>
    <xf numFmtId="167" fontId="1" fillId="3" borderId="5" xfId="0" applyNumberFormat="1" applyFont="1" applyFill="1" applyBorder="1" applyAlignment="1" applyProtection="1">
      <alignment horizontal="center" vertical="center"/>
      <protection locked="0"/>
    </xf>
    <xf numFmtId="166" fontId="1" fillId="4" borderId="8" xfId="0" applyNumberFormat="1" applyFont="1" applyFill="1" applyBorder="1" applyAlignment="1">
      <alignment horizontal="center" vertical="center" wrapText="1"/>
    </xf>
    <xf numFmtId="0" fontId="1" fillId="4" borderId="8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166" fontId="1" fillId="4" borderId="11" xfId="0" applyNumberFormat="1" applyFont="1" applyFill="1" applyBorder="1" applyAlignment="1">
      <alignment horizontal="center" vertical="center"/>
    </xf>
    <xf numFmtId="0" fontId="1" fillId="4" borderId="11" xfId="0" applyFont="1" applyFill="1" applyBorder="1" applyAlignment="1" applyProtection="1">
      <alignment horizontal="center" vertical="center" wrapText="1"/>
      <protection locked="0"/>
    </xf>
    <xf numFmtId="0" fontId="1" fillId="4" borderId="12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2" fontId="0" fillId="6" borderId="1" xfId="0" applyNumberForma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0" borderId="13" xfId="0" applyBorder="1" applyAlignment="1">
      <alignment horizontal="center" vertical="center"/>
    </xf>
    <xf numFmtId="3" fontId="1" fillId="0" borderId="13" xfId="0" applyNumberFormat="1" applyFont="1" applyBorder="1" applyAlignment="1">
      <alignment horizontal="center" vertical="center"/>
    </xf>
    <xf numFmtId="167" fontId="0" fillId="6" borderId="13" xfId="0" applyNumberFormat="1" applyFill="1" applyBorder="1" applyAlignment="1">
      <alignment horizontal="center" vertical="center"/>
    </xf>
    <xf numFmtId="167" fontId="0" fillId="0" borderId="13" xfId="0" applyNumberFormat="1" applyBorder="1" applyAlignment="1">
      <alignment horizontal="center" vertical="center"/>
    </xf>
    <xf numFmtId="167" fontId="0" fillId="0" borderId="18" xfId="0" applyNumberForma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6" borderId="0" xfId="0" applyFill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167" fontId="0" fillId="0" borderId="14" xfId="0" applyNumberFormat="1" applyBorder="1" applyAlignment="1">
      <alignment horizontal="center" vertical="center"/>
    </xf>
    <xf numFmtId="167" fontId="0" fillId="0" borderId="20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3" fontId="1" fillId="0" borderId="14" xfId="0" applyNumberFormat="1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 wrapText="1"/>
    </xf>
    <xf numFmtId="167" fontId="0" fillId="0" borderId="1" xfId="0" applyNumberFormat="1" applyBorder="1" applyAlignment="1">
      <alignment horizontal="center" vertical="center" wrapText="1"/>
    </xf>
    <xf numFmtId="167" fontId="0" fillId="0" borderId="21" xfId="0" applyNumberFormat="1" applyBorder="1" applyAlignment="1">
      <alignment horizontal="center" vertical="center" wrapText="1"/>
    </xf>
    <xf numFmtId="167" fontId="0" fillId="0" borderId="1" xfId="0" applyNumberFormat="1" applyBorder="1" applyAlignment="1">
      <alignment horizontal="center" vertical="center"/>
    </xf>
    <xf numFmtId="167" fontId="0" fillId="0" borderId="21" xfId="0" applyNumberFormat="1" applyBorder="1" applyAlignment="1">
      <alignment horizontal="center" vertical="center"/>
    </xf>
    <xf numFmtId="3" fontId="1" fillId="0" borderId="6" xfId="0" applyNumberFormat="1" applyFont="1" applyBorder="1" applyAlignment="1">
      <alignment horizontal="center" vertical="center"/>
    </xf>
    <xf numFmtId="167" fontId="0" fillId="0" borderId="6" xfId="0" applyNumberFormat="1" applyBorder="1" applyAlignment="1">
      <alignment horizontal="center" vertical="center"/>
    </xf>
    <xf numFmtId="167" fontId="0" fillId="6" borderId="1" xfId="0" applyNumberForma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1" fillId="0" borderId="11" xfId="0" applyNumberFormat="1" applyFont="1" applyBorder="1" applyAlignment="1">
      <alignment horizontal="center" vertical="center"/>
    </xf>
    <xf numFmtId="167" fontId="0" fillId="6" borderId="11" xfId="0" applyNumberFormat="1" applyFill="1" applyBorder="1" applyAlignment="1">
      <alignment horizontal="center" vertical="center"/>
    </xf>
    <xf numFmtId="167" fontId="0" fillId="0" borderId="11" xfId="0" applyNumberFormat="1" applyBorder="1" applyAlignment="1">
      <alignment horizontal="center" vertical="center"/>
    </xf>
    <xf numFmtId="167" fontId="0" fillId="0" borderId="12" xfId="0" applyNumberFormat="1" applyBorder="1" applyAlignment="1">
      <alignment horizontal="center" vertical="center"/>
    </xf>
    <xf numFmtId="0" fontId="0" fillId="0" borderId="17" xfId="0" applyBorder="1" applyAlignment="1">
      <alignment horizontal="center" vertical="top"/>
    </xf>
    <xf numFmtId="0" fontId="0" fillId="0" borderId="13" xfId="0" applyBorder="1" applyAlignment="1">
      <alignment horizontal="center" vertical="top"/>
    </xf>
    <xf numFmtId="0" fontId="0" fillId="0" borderId="13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9" xfId="0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0" fillId="0" borderId="14" xfId="0" applyBorder="1" applyAlignment="1">
      <alignment horizontal="center" vertical="top"/>
    </xf>
    <xf numFmtId="0" fontId="0" fillId="0" borderId="1" xfId="0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1" fillId="4" borderId="8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10" xfId="0" applyFont="1" applyFill="1" applyBorder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center" vertical="center"/>
      <protection locked="0"/>
    </xf>
    <xf numFmtId="0" fontId="1" fillId="3" borderId="15" xfId="0" applyFont="1" applyFill="1" applyBorder="1" applyAlignment="1" applyProtection="1">
      <alignment horizontal="center" vertical="center" wrapText="1"/>
      <protection locked="0"/>
    </xf>
    <xf numFmtId="0" fontId="1" fillId="3" borderId="0" xfId="0" applyFont="1" applyFill="1" applyAlignment="1" applyProtection="1">
      <alignment horizontal="center" vertical="center" wrapText="1"/>
      <protection locked="0"/>
    </xf>
    <xf numFmtId="0" fontId="1" fillId="4" borderId="8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0" fillId="0" borderId="14" xfId="0" applyBorder="1" applyAlignment="1">
      <alignment horizontal="center" vertical="top" wrapText="1"/>
    </xf>
    <xf numFmtId="0" fontId="0" fillId="0" borderId="13" xfId="0" applyBorder="1" applyAlignment="1">
      <alignment horizontal="center" vertical="top" wrapText="1"/>
    </xf>
    <xf numFmtId="0" fontId="0" fillId="0" borderId="1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 applyProtection="1">
      <alignment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1" fillId="4" borderId="7" xfId="0" applyFont="1" applyFill="1" applyBorder="1" applyAlignment="1" applyProtection="1">
      <alignment horizontal="center" vertical="center"/>
      <protection locked="0"/>
    </xf>
    <xf numFmtId="0" fontId="1" fillId="4" borderId="8" xfId="0" applyFont="1" applyFill="1" applyBorder="1" applyAlignment="1" applyProtection="1">
      <alignment horizontal="center" vertical="center"/>
      <protection locked="0"/>
    </xf>
    <xf numFmtId="0" fontId="0" fillId="4" borderId="8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 wrapText="1"/>
    </xf>
    <xf numFmtId="0" fontId="1" fillId="4" borderId="19" xfId="0" applyFont="1" applyFill="1" applyBorder="1" applyAlignment="1" applyProtection="1">
      <alignment horizontal="center" vertical="center"/>
      <protection locked="0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0" fillId="2" borderId="19" xfId="0" applyFill="1" applyBorder="1" applyAlignment="1" applyProtection="1">
      <alignment horizontal="center" vertical="center"/>
      <protection locked="0"/>
    </xf>
    <xf numFmtId="0" fontId="0" fillId="2" borderId="21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vertical="center" wrapText="1"/>
    </xf>
    <xf numFmtId="0" fontId="0" fillId="2" borderId="11" xfId="0" applyFill="1" applyBorder="1" applyAlignment="1">
      <alignment horizontal="center" vertical="center" wrapText="1"/>
    </xf>
    <xf numFmtId="164" fontId="0" fillId="0" borderId="11" xfId="1" applyFont="1" applyBorder="1" applyAlignment="1">
      <alignment horizontal="center" vertical="center"/>
    </xf>
    <xf numFmtId="3" fontId="0" fillId="0" borderId="11" xfId="0" applyNumberFormat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2" fontId="0" fillId="6" borderId="11" xfId="0" applyNumberFormat="1" applyFill="1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79"/>
  <sheetViews>
    <sheetView tabSelected="1" zoomScale="80" zoomScaleNormal="80" zoomScaleSheetLayoutView="100" workbookViewId="0">
      <selection activeCell="E3" sqref="E3:E4"/>
    </sheetView>
  </sheetViews>
  <sheetFormatPr defaultColWidth="9.140625" defaultRowHeight="15" x14ac:dyDescent="0.25"/>
  <cols>
    <col min="1" max="1" width="3.140625" style="1" bestFit="1" customWidth="1"/>
    <col min="2" max="2" width="10.140625" style="1" bestFit="1" customWidth="1"/>
    <col min="3" max="3" width="35.85546875" style="1" customWidth="1"/>
    <col min="4" max="4" width="14.7109375" style="1" bestFit="1" customWidth="1"/>
    <col min="5" max="5" width="31.140625" style="1" customWidth="1"/>
    <col min="6" max="6" width="13.7109375" style="1" customWidth="1"/>
    <col min="7" max="7" width="9.85546875" style="1" bestFit="1" customWidth="1"/>
    <col min="8" max="8" width="16" style="1" customWidth="1"/>
    <col min="9" max="9" width="11.28515625" style="1" bestFit="1" customWidth="1"/>
    <col min="10" max="10" width="13.85546875" style="1" customWidth="1"/>
    <col min="11" max="11" width="14.28515625" style="1" customWidth="1"/>
    <col min="12" max="12" width="12" style="4" customWidth="1"/>
    <col min="13" max="14" width="14.7109375" style="1" customWidth="1"/>
    <col min="15" max="16" width="16.7109375" style="2" customWidth="1"/>
    <col min="17" max="17" width="17" style="1" customWidth="1"/>
    <col min="18" max="18" width="16.42578125" style="1" customWidth="1"/>
    <col min="19" max="20" width="9.140625" style="1"/>
    <col min="21" max="21" width="12.85546875" style="1" customWidth="1"/>
    <col min="22" max="22" width="13" style="1" customWidth="1"/>
    <col min="23" max="16384" width="9.140625" style="1"/>
  </cols>
  <sheetData>
    <row r="1" spans="1:24" ht="48.75" customHeight="1" thickBot="1" x14ac:dyDescent="0.3">
      <c r="A1" s="75" t="s">
        <v>45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3"/>
      <c r="O1" s="3"/>
      <c r="P1" s="3"/>
    </row>
    <row r="2" spans="1:24" ht="58.5" customHeight="1" thickBot="1" x14ac:dyDescent="0.3">
      <c r="A2" s="79" t="s">
        <v>61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</row>
    <row r="3" spans="1:24" s="3" customFormat="1" ht="120" x14ac:dyDescent="0.25">
      <c r="A3" s="95" t="s">
        <v>3</v>
      </c>
      <c r="B3" s="96" t="s">
        <v>35</v>
      </c>
      <c r="C3" s="96" t="s">
        <v>20</v>
      </c>
      <c r="D3" s="96" t="s">
        <v>2</v>
      </c>
      <c r="E3" s="96" t="s">
        <v>1</v>
      </c>
      <c r="F3" s="97" t="s">
        <v>38</v>
      </c>
      <c r="G3" s="98" t="s">
        <v>37</v>
      </c>
      <c r="H3" s="98" t="s">
        <v>55</v>
      </c>
      <c r="I3" s="72" t="s">
        <v>36</v>
      </c>
      <c r="J3" s="21" t="s">
        <v>39</v>
      </c>
      <c r="K3" s="21" t="s">
        <v>43</v>
      </c>
      <c r="L3" s="21" t="s">
        <v>42</v>
      </c>
      <c r="M3" s="22" t="s">
        <v>44</v>
      </c>
      <c r="N3" s="73" t="s">
        <v>62</v>
      </c>
      <c r="O3" s="81" t="s">
        <v>35</v>
      </c>
      <c r="P3" s="81" t="s">
        <v>63</v>
      </c>
      <c r="Q3" s="81" t="s">
        <v>2</v>
      </c>
      <c r="R3" s="81" t="s">
        <v>1</v>
      </c>
      <c r="S3" s="83" t="s">
        <v>64</v>
      </c>
      <c r="T3" s="20" t="s">
        <v>65</v>
      </c>
      <c r="U3" s="21" t="s">
        <v>66</v>
      </c>
      <c r="V3" s="21" t="s">
        <v>43</v>
      </c>
      <c r="W3" s="21" t="s">
        <v>67</v>
      </c>
      <c r="X3" s="22" t="s">
        <v>68</v>
      </c>
    </row>
    <row r="4" spans="1:24" s="3" customFormat="1" ht="15.75" thickBot="1" x14ac:dyDescent="0.3">
      <c r="A4" s="99"/>
      <c r="B4" s="78"/>
      <c r="C4" s="78"/>
      <c r="D4" s="78"/>
      <c r="E4" s="78"/>
      <c r="F4" s="10" t="s">
        <v>19</v>
      </c>
      <c r="G4" s="10" t="s">
        <v>19</v>
      </c>
      <c r="H4" s="10" t="s">
        <v>19</v>
      </c>
      <c r="I4" s="10" t="s">
        <v>19</v>
      </c>
      <c r="J4" s="11" t="s">
        <v>40</v>
      </c>
      <c r="K4" s="11" t="s">
        <v>41</v>
      </c>
      <c r="L4" s="11" t="s">
        <v>0</v>
      </c>
      <c r="M4" s="100" t="s">
        <v>0</v>
      </c>
      <c r="N4" s="74"/>
      <c r="O4" s="82"/>
      <c r="P4" s="82"/>
      <c r="Q4" s="82"/>
      <c r="R4" s="82"/>
      <c r="S4" s="84"/>
      <c r="T4" s="23" t="s">
        <v>19</v>
      </c>
      <c r="U4" s="24" t="s">
        <v>40</v>
      </c>
      <c r="V4" s="24" t="s">
        <v>0</v>
      </c>
      <c r="W4" s="24" t="s">
        <v>0</v>
      </c>
      <c r="X4" s="25" t="s">
        <v>0</v>
      </c>
    </row>
    <row r="5" spans="1:24" ht="60" customHeight="1" x14ac:dyDescent="0.25">
      <c r="A5" s="101" t="s">
        <v>6</v>
      </c>
      <c r="B5" s="26" t="s">
        <v>21</v>
      </c>
      <c r="C5" s="27" t="s">
        <v>26</v>
      </c>
      <c r="D5" s="28" t="s">
        <v>18</v>
      </c>
      <c r="E5" s="29" t="s">
        <v>22</v>
      </c>
      <c r="F5" s="12">
        <v>3528</v>
      </c>
      <c r="G5" s="30">
        <v>7728</v>
      </c>
      <c r="H5" s="31">
        <v>3780</v>
      </c>
      <c r="I5" s="13">
        <f>F5+G5+H5</f>
        <v>15036</v>
      </c>
      <c r="J5" s="32">
        <v>2</v>
      </c>
      <c r="K5" s="33"/>
      <c r="L5" s="34">
        <f>K5*I5</f>
        <v>0</v>
      </c>
      <c r="M5" s="102">
        <f>L5*J5</f>
        <v>0</v>
      </c>
      <c r="N5" s="60">
        <v>1</v>
      </c>
      <c r="O5" s="61" t="s">
        <v>69</v>
      </c>
      <c r="P5" s="61" t="s">
        <v>70</v>
      </c>
      <c r="Q5" s="61" t="s">
        <v>18</v>
      </c>
      <c r="R5" s="62" t="s">
        <v>71</v>
      </c>
      <c r="S5" s="63"/>
      <c r="T5" s="36">
        <v>3</v>
      </c>
      <c r="U5" s="35">
        <v>2</v>
      </c>
      <c r="V5" s="37"/>
      <c r="W5" s="38">
        <f>T5*V5</f>
        <v>0</v>
      </c>
      <c r="X5" s="39">
        <f>U5*W5</f>
        <v>0</v>
      </c>
    </row>
    <row r="6" spans="1:24" ht="60" customHeight="1" x14ac:dyDescent="0.25">
      <c r="A6" s="101" t="s">
        <v>7</v>
      </c>
      <c r="B6" s="26" t="s">
        <v>21</v>
      </c>
      <c r="C6" s="27" t="s">
        <v>27</v>
      </c>
      <c r="D6" s="28" t="s">
        <v>18</v>
      </c>
      <c r="E6" s="29" t="s">
        <v>22</v>
      </c>
      <c r="F6" s="12">
        <v>1176</v>
      </c>
      <c r="G6" s="30">
        <v>1364</v>
      </c>
      <c r="H6" s="31">
        <v>2048</v>
      </c>
      <c r="I6" s="13">
        <f>F6+G6+H6</f>
        <v>4588</v>
      </c>
      <c r="J6" s="32">
        <v>2</v>
      </c>
      <c r="K6" s="33"/>
      <c r="L6" s="34">
        <f t="shared" ref="L6" si="0">K6*I6</f>
        <v>0</v>
      </c>
      <c r="M6" s="102">
        <f t="shared" ref="M6" si="1">L6*J6</f>
        <v>0</v>
      </c>
      <c r="N6" s="64">
        <v>2</v>
      </c>
      <c r="O6" s="65" t="s">
        <v>72</v>
      </c>
      <c r="P6" s="65" t="s">
        <v>73</v>
      </c>
      <c r="Q6" s="65" t="s">
        <v>18</v>
      </c>
      <c r="R6" s="62" t="s">
        <v>71</v>
      </c>
      <c r="S6" s="66"/>
      <c r="T6" s="36">
        <v>3</v>
      </c>
      <c r="U6" s="35">
        <v>2</v>
      </c>
      <c r="V6" s="37"/>
      <c r="W6" s="38">
        <f t="shared" ref="W6:W62" si="2">T6*V6</f>
        <v>0</v>
      </c>
      <c r="X6" s="39">
        <f t="shared" ref="X6:X62" si="3">U6*W6</f>
        <v>0</v>
      </c>
    </row>
    <row r="7" spans="1:24" ht="60" customHeight="1" x14ac:dyDescent="0.25">
      <c r="A7" s="101" t="s">
        <v>8</v>
      </c>
      <c r="B7" s="26" t="s">
        <v>21</v>
      </c>
      <c r="C7" s="27" t="s">
        <v>28</v>
      </c>
      <c r="D7" s="28" t="s">
        <v>18</v>
      </c>
      <c r="E7" s="29" t="s">
        <v>22</v>
      </c>
      <c r="F7" s="12">
        <v>800</v>
      </c>
      <c r="G7" s="30">
        <v>871</v>
      </c>
      <c r="H7" s="31">
        <v>2800</v>
      </c>
      <c r="I7" s="13">
        <f t="shared" ref="I7:I8" si="4">F7+G7+H7</f>
        <v>4471</v>
      </c>
      <c r="J7" s="32">
        <v>2</v>
      </c>
      <c r="K7" s="33"/>
      <c r="L7" s="34">
        <f t="shared" ref="L7:L8" si="5">K7*I7</f>
        <v>0</v>
      </c>
      <c r="M7" s="102">
        <f t="shared" ref="M7:M8" si="6">L7*J7</f>
        <v>0</v>
      </c>
      <c r="N7" s="60">
        <v>3</v>
      </c>
      <c r="O7" s="65" t="s">
        <v>72</v>
      </c>
      <c r="P7" s="65" t="s">
        <v>74</v>
      </c>
      <c r="Q7" s="65" t="s">
        <v>18</v>
      </c>
      <c r="R7" s="62" t="s">
        <v>71</v>
      </c>
      <c r="S7" s="66"/>
      <c r="T7" s="36">
        <v>3</v>
      </c>
      <c r="U7" s="35">
        <v>2</v>
      </c>
      <c r="V7" s="37"/>
      <c r="W7" s="38">
        <f t="shared" si="2"/>
        <v>0</v>
      </c>
      <c r="X7" s="39">
        <f t="shared" si="3"/>
        <v>0</v>
      </c>
    </row>
    <row r="8" spans="1:24" s="2" customFormat="1" ht="60" customHeight="1" x14ac:dyDescent="0.25">
      <c r="A8" s="101" t="s">
        <v>9</v>
      </c>
      <c r="B8" s="26" t="s">
        <v>21</v>
      </c>
      <c r="C8" s="27" t="s">
        <v>29</v>
      </c>
      <c r="D8" s="28" t="s">
        <v>18</v>
      </c>
      <c r="E8" s="29" t="s">
        <v>22</v>
      </c>
      <c r="F8" s="12">
        <v>1400</v>
      </c>
      <c r="G8" s="30">
        <v>4000</v>
      </c>
      <c r="H8" s="31">
        <v>4000</v>
      </c>
      <c r="I8" s="13">
        <f t="shared" si="4"/>
        <v>9400</v>
      </c>
      <c r="J8" s="32">
        <v>2</v>
      </c>
      <c r="K8" s="33"/>
      <c r="L8" s="34">
        <f t="shared" si="5"/>
        <v>0</v>
      </c>
      <c r="M8" s="102">
        <f t="shared" si="6"/>
        <v>0</v>
      </c>
      <c r="N8" s="60">
        <v>4</v>
      </c>
      <c r="O8" s="65" t="s">
        <v>75</v>
      </c>
      <c r="P8" s="65" t="s">
        <v>76</v>
      </c>
      <c r="Q8" s="65" t="s">
        <v>18</v>
      </c>
      <c r="R8" s="62" t="s">
        <v>71</v>
      </c>
      <c r="S8" s="66" t="s">
        <v>77</v>
      </c>
      <c r="T8" s="36">
        <v>63</v>
      </c>
      <c r="U8" s="35">
        <v>2</v>
      </c>
      <c r="V8" s="37"/>
      <c r="W8" s="38">
        <f t="shared" si="2"/>
        <v>0</v>
      </c>
      <c r="X8" s="39">
        <f t="shared" si="3"/>
        <v>0</v>
      </c>
    </row>
    <row r="9" spans="1:24" s="2" customFormat="1" ht="60" customHeight="1" x14ac:dyDescent="0.25">
      <c r="A9" s="101" t="s">
        <v>5</v>
      </c>
      <c r="B9" s="26" t="s">
        <v>21</v>
      </c>
      <c r="C9" s="27" t="s">
        <v>23</v>
      </c>
      <c r="D9" s="28" t="s">
        <v>18</v>
      </c>
      <c r="E9" s="29" t="s">
        <v>22</v>
      </c>
      <c r="F9" s="12">
        <v>1224</v>
      </c>
      <c r="G9" s="30">
        <v>8892</v>
      </c>
      <c r="H9" s="31">
        <v>2000</v>
      </c>
      <c r="I9" s="13">
        <f t="shared" ref="I9:I17" si="7">F9+G9+H9</f>
        <v>12116</v>
      </c>
      <c r="J9" s="32">
        <v>2</v>
      </c>
      <c r="K9" s="33"/>
      <c r="L9" s="34">
        <f>I9*K9</f>
        <v>0</v>
      </c>
      <c r="M9" s="102">
        <f>L9*J9</f>
        <v>0</v>
      </c>
      <c r="N9" s="64">
        <v>5</v>
      </c>
      <c r="O9" s="65" t="s">
        <v>78</v>
      </c>
      <c r="P9" s="65" t="s">
        <v>79</v>
      </c>
      <c r="Q9" s="65" t="s">
        <v>18</v>
      </c>
      <c r="R9" s="62" t="s">
        <v>71</v>
      </c>
      <c r="S9" s="66"/>
      <c r="T9" s="36">
        <v>3</v>
      </c>
      <c r="U9" s="35">
        <v>2</v>
      </c>
      <c r="V9" s="37"/>
      <c r="W9" s="38">
        <f t="shared" si="2"/>
        <v>0</v>
      </c>
      <c r="X9" s="39">
        <f t="shared" si="3"/>
        <v>0</v>
      </c>
    </row>
    <row r="10" spans="1:24" ht="60" customHeight="1" x14ac:dyDescent="0.25">
      <c r="A10" s="101" t="s">
        <v>10</v>
      </c>
      <c r="B10" s="26" t="s">
        <v>21</v>
      </c>
      <c r="C10" s="27" t="s">
        <v>30</v>
      </c>
      <c r="D10" s="28" t="s">
        <v>18</v>
      </c>
      <c r="E10" s="29" t="s">
        <v>22</v>
      </c>
      <c r="F10" s="12">
        <v>2912</v>
      </c>
      <c r="G10" s="30">
        <v>6437</v>
      </c>
      <c r="H10" s="31">
        <v>416</v>
      </c>
      <c r="I10" s="13">
        <f t="shared" si="7"/>
        <v>9765</v>
      </c>
      <c r="J10" s="32">
        <v>2</v>
      </c>
      <c r="K10" s="33"/>
      <c r="L10" s="34">
        <f t="shared" ref="L10:L16" si="8">I10*K10</f>
        <v>0</v>
      </c>
      <c r="M10" s="102">
        <f t="shared" ref="M10:M16" si="9">L10*J10</f>
        <v>0</v>
      </c>
      <c r="N10" s="60">
        <v>6</v>
      </c>
      <c r="O10" s="65" t="s">
        <v>80</v>
      </c>
      <c r="P10" s="65" t="s">
        <v>81</v>
      </c>
      <c r="Q10" s="65" t="s">
        <v>18</v>
      </c>
      <c r="R10" s="62" t="s">
        <v>71</v>
      </c>
      <c r="S10" s="66"/>
      <c r="T10" s="36">
        <v>3</v>
      </c>
      <c r="U10" s="35">
        <v>2</v>
      </c>
      <c r="V10" s="37"/>
      <c r="W10" s="38">
        <f t="shared" si="2"/>
        <v>0</v>
      </c>
      <c r="X10" s="39">
        <f t="shared" si="3"/>
        <v>0</v>
      </c>
    </row>
    <row r="11" spans="1:24" ht="66.95" customHeight="1" x14ac:dyDescent="0.25">
      <c r="A11" s="101" t="s">
        <v>11</v>
      </c>
      <c r="B11" s="26" t="s">
        <v>21</v>
      </c>
      <c r="C11" s="27" t="s">
        <v>31</v>
      </c>
      <c r="D11" s="29" t="s">
        <v>47</v>
      </c>
      <c r="E11" s="29" t="s">
        <v>22</v>
      </c>
      <c r="F11" s="12">
        <v>912</v>
      </c>
      <c r="G11" s="29" t="s">
        <v>48</v>
      </c>
      <c r="H11" s="31">
        <v>126</v>
      </c>
      <c r="I11" s="13">
        <f>F11+H11</f>
        <v>1038</v>
      </c>
      <c r="J11" s="32">
        <v>2</v>
      </c>
      <c r="K11" s="33"/>
      <c r="L11" s="34">
        <f t="shared" si="8"/>
        <v>0</v>
      </c>
      <c r="M11" s="102">
        <f t="shared" si="9"/>
        <v>0</v>
      </c>
      <c r="N11" s="60">
        <v>7</v>
      </c>
      <c r="O11" s="65" t="s">
        <v>82</v>
      </c>
      <c r="P11" s="65" t="s">
        <v>83</v>
      </c>
      <c r="Q11" s="65" t="s">
        <v>18</v>
      </c>
      <c r="R11" s="62" t="s">
        <v>71</v>
      </c>
      <c r="S11" s="66"/>
      <c r="T11" s="36">
        <v>3</v>
      </c>
      <c r="U11" s="35">
        <v>2</v>
      </c>
      <c r="V11" s="37"/>
      <c r="W11" s="38">
        <f t="shared" si="2"/>
        <v>0</v>
      </c>
      <c r="X11" s="39">
        <f t="shared" si="3"/>
        <v>0</v>
      </c>
    </row>
    <row r="12" spans="1:24" ht="60" customHeight="1" x14ac:dyDescent="0.25">
      <c r="A12" s="101" t="s">
        <v>12</v>
      </c>
      <c r="B12" s="26" t="s">
        <v>21</v>
      </c>
      <c r="C12" s="27" t="s">
        <v>32</v>
      </c>
      <c r="D12" s="29" t="s">
        <v>47</v>
      </c>
      <c r="E12" s="29" t="s">
        <v>22</v>
      </c>
      <c r="F12" s="12">
        <v>583.20000000000005</v>
      </c>
      <c r="G12" s="29" t="s">
        <v>49</v>
      </c>
      <c r="H12" s="31">
        <v>108</v>
      </c>
      <c r="I12" s="14">
        <f>F12+H12</f>
        <v>691.2</v>
      </c>
      <c r="J12" s="32">
        <v>2</v>
      </c>
      <c r="K12" s="33"/>
      <c r="L12" s="34">
        <f t="shared" si="8"/>
        <v>0</v>
      </c>
      <c r="M12" s="102">
        <f t="shared" si="9"/>
        <v>0</v>
      </c>
      <c r="N12" s="64">
        <v>8</v>
      </c>
      <c r="O12" s="65" t="s">
        <v>84</v>
      </c>
      <c r="P12" s="65" t="s">
        <v>85</v>
      </c>
      <c r="Q12" s="65" t="s">
        <v>18</v>
      </c>
      <c r="R12" s="62" t="s">
        <v>71</v>
      </c>
      <c r="S12" s="66"/>
      <c r="T12" s="36">
        <v>3</v>
      </c>
      <c r="U12" s="35">
        <v>2</v>
      </c>
      <c r="V12" s="37"/>
      <c r="W12" s="38">
        <f t="shared" si="2"/>
        <v>0</v>
      </c>
      <c r="X12" s="39">
        <f t="shared" si="3"/>
        <v>0</v>
      </c>
    </row>
    <row r="13" spans="1:24" ht="60" customHeight="1" x14ac:dyDescent="0.25">
      <c r="A13" s="101" t="s">
        <v>13</v>
      </c>
      <c r="B13" s="26" t="s">
        <v>21</v>
      </c>
      <c r="C13" s="27" t="s">
        <v>33</v>
      </c>
      <c r="D13" s="28" t="s">
        <v>18</v>
      </c>
      <c r="E13" s="29" t="s">
        <v>22</v>
      </c>
      <c r="F13" s="12">
        <v>54</v>
      </c>
      <c r="G13" s="30">
        <v>88</v>
      </c>
      <c r="H13" s="31">
        <v>54</v>
      </c>
      <c r="I13" s="13">
        <f t="shared" si="7"/>
        <v>196</v>
      </c>
      <c r="J13" s="32">
        <v>2</v>
      </c>
      <c r="K13" s="33"/>
      <c r="L13" s="34">
        <f t="shared" si="8"/>
        <v>0</v>
      </c>
      <c r="M13" s="102">
        <f t="shared" si="9"/>
        <v>0</v>
      </c>
      <c r="N13" s="60">
        <v>9</v>
      </c>
      <c r="O13" s="65" t="s">
        <v>86</v>
      </c>
      <c r="P13" s="65" t="s">
        <v>87</v>
      </c>
      <c r="Q13" s="65" t="s">
        <v>18</v>
      </c>
      <c r="R13" s="62" t="s">
        <v>71</v>
      </c>
      <c r="S13" s="66"/>
      <c r="T13" s="36">
        <v>3</v>
      </c>
      <c r="U13" s="35">
        <v>2</v>
      </c>
      <c r="V13" s="37"/>
      <c r="W13" s="38">
        <f t="shared" si="2"/>
        <v>0</v>
      </c>
      <c r="X13" s="39">
        <f t="shared" si="3"/>
        <v>0</v>
      </c>
    </row>
    <row r="14" spans="1:24" ht="60" customHeight="1" x14ac:dyDescent="0.25">
      <c r="A14" s="101" t="s">
        <v>14</v>
      </c>
      <c r="B14" s="26" t="s">
        <v>21</v>
      </c>
      <c r="C14" s="27" t="s">
        <v>34</v>
      </c>
      <c r="D14" s="28" t="s">
        <v>18</v>
      </c>
      <c r="E14" s="29" t="s">
        <v>22</v>
      </c>
      <c r="F14" s="12">
        <v>183</v>
      </c>
      <c r="G14" s="30">
        <v>81</v>
      </c>
      <c r="H14" s="31">
        <v>64</v>
      </c>
      <c r="I14" s="13">
        <f t="shared" si="7"/>
        <v>328</v>
      </c>
      <c r="J14" s="32">
        <v>2</v>
      </c>
      <c r="K14" s="33"/>
      <c r="L14" s="34">
        <f t="shared" si="8"/>
        <v>0</v>
      </c>
      <c r="M14" s="102">
        <f t="shared" si="9"/>
        <v>0</v>
      </c>
      <c r="N14" s="60">
        <v>10</v>
      </c>
      <c r="O14" s="65" t="s">
        <v>88</v>
      </c>
      <c r="P14" s="65" t="s">
        <v>89</v>
      </c>
      <c r="Q14" s="65" t="s">
        <v>18</v>
      </c>
      <c r="R14" s="62" t="s">
        <v>71</v>
      </c>
      <c r="S14" s="66"/>
      <c r="T14" s="36">
        <v>3</v>
      </c>
      <c r="U14" s="35">
        <v>2</v>
      </c>
      <c r="V14" s="37"/>
      <c r="W14" s="38">
        <f t="shared" si="2"/>
        <v>0</v>
      </c>
      <c r="X14" s="39">
        <f t="shared" si="3"/>
        <v>0</v>
      </c>
    </row>
    <row r="15" spans="1:24" ht="60" customHeight="1" x14ac:dyDescent="0.25">
      <c r="A15" s="101" t="s">
        <v>15</v>
      </c>
      <c r="B15" s="26" t="s">
        <v>21</v>
      </c>
      <c r="C15" s="27" t="s">
        <v>24</v>
      </c>
      <c r="D15" s="29" t="s">
        <v>47</v>
      </c>
      <c r="E15" s="29" t="s">
        <v>22</v>
      </c>
      <c r="F15" s="12">
        <v>180</v>
      </c>
      <c r="G15" s="29" t="s">
        <v>50</v>
      </c>
      <c r="H15" s="31">
        <v>51</v>
      </c>
      <c r="I15" s="13">
        <f>F15+H15</f>
        <v>231</v>
      </c>
      <c r="J15" s="32">
        <v>2</v>
      </c>
      <c r="K15" s="33"/>
      <c r="L15" s="34">
        <f t="shared" si="8"/>
        <v>0</v>
      </c>
      <c r="M15" s="102">
        <f t="shared" si="9"/>
        <v>0</v>
      </c>
      <c r="N15" s="64">
        <v>11</v>
      </c>
      <c r="O15" s="65" t="s">
        <v>90</v>
      </c>
      <c r="P15" s="65" t="s">
        <v>91</v>
      </c>
      <c r="Q15" s="65" t="s">
        <v>18</v>
      </c>
      <c r="R15" s="62" t="s">
        <v>71</v>
      </c>
      <c r="S15" s="66"/>
      <c r="T15" s="36">
        <v>3</v>
      </c>
      <c r="U15" s="35">
        <v>2</v>
      </c>
      <c r="V15" s="37"/>
      <c r="W15" s="38">
        <f t="shared" si="2"/>
        <v>0</v>
      </c>
      <c r="X15" s="39">
        <f t="shared" si="3"/>
        <v>0</v>
      </c>
    </row>
    <row r="16" spans="1:24" ht="60" customHeight="1" x14ac:dyDescent="0.25">
      <c r="A16" s="101" t="s">
        <v>16</v>
      </c>
      <c r="B16" s="26" t="s">
        <v>21</v>
      </c>
      <c r="C16" s="27" t="s">
        <v>25</v>
      </c>
      <c r="D16" s="28" t="s">
        <v>18</v>
      </c>
      <c r="E16" s="29" t="s">
        <v>17</v>
      </c>
      <c r="F16" s="12">
        <v>88</v>
      </c>
      <c r="G16" s="30">
        <v>33</v>
      </c>
      <c r="H16" s="31">
        <v>0</v>
      </c>
      <c r="I16" s="13">
        <f t="shared" si="7"/>
        <v>121</v>
      </c>
      <c r="J16" s="32">
        <v>2</v>
      </c>
      <c r="K16" s="33"/>
      <c r="L16" s="34">
        <f t="shared" si="8"/>
        <v>0</v>
      </c>
      <c r="M16" s="102">
        <f t="shared" si="9"/>
        <v>0</v>
      </c>
      <c r="N16" s="60">
        <v>12</v>
      </c>
      <c r="O16" s="65" t="s">
        <v>92</v>
      </c>
      <c r="P16" s="65" t="s">
        <v>93</v>
      </c>
      <c r="Q16" s="65" t="s">
        <v>18</v>
      </c>
      <c r="R16" s="62" t="s">
        <v>71</v>
      </c>
      <c r="S16" s="66"/>
      <c r="T16" s="36">
        <v>3</v>
      </c>
      <c r="U16" s="35">
        <v>2</v>
      </c>
      <c r="V16" s="37"/>
      <c r="W16" s="38">
        <f t="shared" si="2"/>
        <v>0</v>
      </c>
      <c r="X16" s="39">
        <f t="shared" si="3"/>
        <v>0</v>
      </c>
    </row>
    <row r="17" spans="1:24" ht="70.900000000000006" customHeight="1" x14ac:dyDescent="0.25">
      <c r="A17" s="101" t="s">
        <v>51</v>
      </c>
      <c r="B17" s="26" t="s">
        <v>21</v>
      </c>
      <c r="C17" s="40" t="s">
        <v>52</v>
      </c>
      <c r="D17" s="28" t="s">
        <v>18</v>
      </c>
      <c r="E17" s="29" t="s">
        <v>22</v>
      </c>
      <c r="F17" s="12">
        <v>0</v>
      </c>
      <c r="G17" s="30">
        <v>0</v>
      </c>
      <c r="H17" s="31">
        <v>250</v>
      </c>
      <c r="I17" s="13">
        <f t="shared" si="7"/>
        <v>250</v>
      </c>
      <c r="J17" s="32">
        <v>2</v>
      </c>
      <c r="K17" s="33"/>
      <c r="L17" s="34">
        <f t="shared" ref="L17:L22" si="10">I17*K17</f>
        <v>0</v>
      </c>
      <c r="M17" s="102">
        <f t="shared" ref="M17:M22" si="11">L17*J17</f>
        <v>0</v>
      </c>
      <c r="N17" s="64">
        <v>13</v>
      </c>
      <c r="O17" s="65" t="s">
        <v>94</v>
      </c>
      <c r="P17" s="65" t="s">
        <v>95</v>
      </c>
      <c r="Q17" s="65" t="s">
        <v>18</v>
      </c>
      <c r="R17" s="62" t="s">
        <v>71</v>
      </c>
      <c r="S17" s="66"/>
      <c r="T17" s="36">
        <v>3</v>
      </c>
      <c r="U17" s="35">
        <v>2</v>
      </c>
      <c r="V17" s="37"/>
      <c r="W17" s="38">
        <f t="shared" si="2"/>
        <v>0</v>
      </c>
      <c r="X17" s="39">
        <f t="shared" si="3"/>
        <v>0</v>
      </c>
    </row>
    <row r="18" spans="1:24" ht="70.900000000000006" customHeight="1" x14ac:dyDescent="0.25">
      <c r="A18" s="101" t="s">
        <v>53</v>
      </c>
      <c r="B18" s="26" t="s">
        <v>21</v>
      </c>
      <c r="C18" s="40" t="s">
        <v>54</v>
      </c>
      <c r="D18" s="28" t="s">
        <v>18</v>
      </c>
      <c r="E18" s="29" t="s">
        <v>22</v>
      </c>
      <c r="F18" s="12">
        <v>0</v>
      </c>
      <c r="G18" s="30">
        <v>0</v>
      </c>
      <c r="H18" s="31">
        <v>55</v>
      </c>
      <c r="I18" s="13">
        <f>F18+G18+H18</f>
        <v>55</v>
      </c>
      <c r="J18" s="32">
        <v>2</v>
      </c>
      <c r="K18" s="33"/>
      <c r="L18" s="34">
        <f t="shared" si="10"/>
        <v>0</v>
      </c>
      <c r="M18" s="102">
        <f t="shared" si="11"/>
        <v>0</v>
      </c>
      <c r="N18" s="60">
        <v>14</v>
      </c>
      <c r="O18" s="65" t="s">
        <v>96</v>
      </c>
      <c r="P18" s="65" t="s">
        <v>97</v>
      </c>
      <c r="Q18" s="65" t="s">
        <v>18</v>
      </c>
      <c r="R18" s="62" t="s">
        <v>71</v>
      </c>
      <c r="S18" s="66"/>
      <c r="T18" s="36">
        <v>3</v>
      </c>
      <c r="U18" s="35">
        <v>2</v>
      </c>
      <c r="V18" s="37"/>
      <c r="W18" s="38">
        <f t="shared" si="2"/>
        <v>0</v>
      </c>
      <c r="X18" s="39">
        <f t="shared" si="3"/>
        <v>0</v>
      </c>
    </row>
    <row r="19" spans="1:24" ht="70.900000000000006" customHeight="1" x14ac:dyDescent="0.25">
      <c r="A19" s="101">
        <v>15</v>
      </c>
      <c r="B19" s="26" t="s">
        <v>21</v>
      </c>
      <c r="C19" s="40" t="s">
        <v>56</v>
      </c>
      <c r="D19" s="28" t="s">
        <v>18</v>
      </c>
      <c r="E19" s="29" t="s">
        <v>22</v>
      </c>
      <c r="F19" s="12">
        <f>197.12*2.5*2</f>
        <v>985.6</v>
      </c>
      <c r="G19" s="30">
        <v>2722.41</v>
      </c>
      <c r="H19" s="31">
        <v>370</v>
      </c>
      <c r="I19" s="13">
        <f>SUM(F19:H19)</f>
        <v>4078.0099999999998</v>
      </c>
      <c r="J19" s="32">
        <v>2</v>
      </c>
      <c r="K19" s="33"/>
      <c r="L19" s="34">
        <f t="shared" si="10"/>
        <v>0</v>
      </c>
      <c r="M19" s="102">
        <f t="shared" si="11"/>
        <v>0</v>
      </c>
      <c r="N19" s="60">
        <v>15</v>
      </c>
      <c r="O19" s="65" t="s">
        <v>98</v>
      </c>
      <c r="P19" s="65" t="s">
        <v>99</v>
      </c>
      <c r="Q19" s="65" t="s">
        <v>18</v>
      </c>
      <c r="R19" s="62" t="s">
        <v>71</v>
      </c>
      <c r="S19" s="66"/>
      <c r="T19" s="36">
        <v>3</v>
      </c>
      <c r="U19" s="35">
        <v>2</v>
      </c>
      <c r="V19" s="37"/>
      <c r="W19" s="38">
        <f t="shared" si="2"/>
        <v>0</v>
      </c>
      <c r="X19" s="39">
        <f t="shared" si="3"/>
        <v>0</v>
      </c>
    </row>
    <row r="20" spans="1:24" ht="70.900000000000006" customHeight="1" x14ac:dyDescent="0.25">
      <c r="A20" s="101">
        <v>16</v>
      </c>
      <c r="B20" s="26" t="s">
        <v>21</v>
      </c>
      <c r="C20" s="40" t="s">
        <v>57</v>
      </c>
      <c r="D20" s="28" t="s">
        <v>18</v>
      </c>
      <c r="E20" s="29" t="s">
        <v>22</v>
      </c>
      <c r="F20" s="12" t="s">
        <v>60</v>
      </c>
      <c r="G20" s="12" t="s">
        <v>60</v>
      </c>
      <c r="H20" s="31">
        <v>297</v>
      </c>
      <c r="I20" s="13">
        <v>297</v>
      </c>
      <c r="J20" s="32">
        <v>2</v>
      </c>
      <c r="K20" s="33"/>
      <c r="L20" s="34">
        <f t="shared" si="10"/>
        <v>0</v>
      </c>
      <c r="M20" s="102">
        <f t="shared" si="11"/>
        <v>0</v>
      </c>
      <c r="N20" s="64">
        <v>16</v>
      </c>
      <c r="O20" s="65" t="s">
        <v>98</v>
      </c>
      <c r="P20" s="65" t="s">
        <v>100</v>
      </c>
      <c r="Q20" s="65" t="s">
        <v>18</v>
      </c>
      <c r="R20" s="62" t="s">
        <v>71</v>
      </c>
      <c r="S20" s="66"/>
      <c r="T20" s="36">
        <v>3</v>
      </c>
      <c r="U20" s="35">
        <v>2</v>
      </c>
      <c r="V20" s="37"/>
      <c r="W20" s="38">
        <f t="shared" si="2"/>
        <v>0</v>
      </c>
      <c r="X20" s="39">
        <f t="shared" si="3"/>
        <v>0</v>
      </c>
    </row>
    <row r="21" spans="1:24" ht="70.900000000000006" customHeight="1" x14ac:dyDescent="0.25">
      <c r="A21" s="101">
        <v>17</v>
      </c>
      <c r="B21" s="26" t="s">
        <v>21</v>
      </c>
      <c r="C21" s="40" t="s">
        <v>58</v>
      </c>
      <c r="D21" s="28" t="s">
        <v>18</v>
      </c>
      <c r="E21" s="29" t="s">
        <v>22</v>
      </c>
      <c r="F21" s="12" t="s">
        <v>60</v>
      </c>
      <c r="G21" s="12" t="s">
        <v>60</v>
      </c>
      <c r="H21" s="31">
        <v>1369</v>
      </c>
      <c r="I21" s="13">
        <v>1369</v>
      </c>
      <c r="J21" s="32">
        <v>2</v>
      </c>
      <c r="K21" s="33"/>
      <c r="L21" s="34">
        <f t="shared" si="10"/>
        <v>0</v>
      </c>
      <c r="M21" s="102">
        <f t="shared" si="11"/>
        <v>0</v>
      </c>
      <c r="N21" s="60">
        <v>17</v>
      </c>
      <c r="O21" s="65" t="s">
        <v>101</v>
      </c>
      <c r="P21" s="65" t="s">
        <v>102</v>
      </c>
      <c r="Q21" s="65" t="s">
        <v>18</v>
      </c>
      <c r="R21" s="62" t="s">
        <v>71</v>
      </c>
      <c r="S21" s="66"/>
      <c r="T21" s="36">
        <v>3</v>
      </c>
      <c r="U21" s="35">
        <v>2</v>
      </c>
      <c r="V21" s="37"/>
      <c r="W21" s="38">
        <f t="shared" si="2"/>
        <v>0</v>
      </c>
      <c r="X21" s="39">
        <f t="shared" si="3"/>
        <v>0</v>
      </c>
    </row>
    <row r="22" spans="1:24" ht="70.900000000000006" customHeight="1" thickBot="1" x14ac:dyDescent="0.3">
      <c r="A22" s="103">
        <v>18</v>
      </c>
      <c r="B22" s="104" t="s">
        <v>21</v>
      </c>
      <c r="C22" s="105" t="s">
        <v>59</v>
      </c>
      <c r="D22" s="106" t="s">
        <v>18</v>
      </c>
      <c r="E22" s="92" t="s">
        <v>22</v>
      </c>
      <c r="F22" s="107" t="s">
        <v>60</v>
      </c>
      <c r="G22" s="107" t="s">
        <v>60</v>
      </c>
      <c r="H22" s="108">
        <v>1735</v>
      </c>
      <c r="I22" s="56">
        <v>1735</v>
      </c>
      <c r="J22" s="109">
        <v>2</v>
      </c>
      <c r="K22" s="110"/>
      <c r="L22" s="111">
        <f t="shared" si="10"/>
        <v>0</v>
      </c>
      <c r="M22" s="112">
        <f t="shared" si="11"/>
        <v>0</v>
      </c>
      <c r="N22" s="64">
        <v>18</v>
      </c>
      <c r="O22" s="65" t="s">
        <v>103</v>
      </c>
      <c r="P22" s="65" t="s">
        <v>104</v>
      </c>
      <c r="Q22" s="65" t="s">
        <v>18</v>
      </c>
      <c r="R22" s="62" t="s">
        <v>71</v>
      </c>
      <c r="S22" s="66"/>
      <c r="T22" s="36">
        <v>3</v>
      </c>
      <c r="U22" s="35">
        <v>2</v>
      </c>
      <c r="V22" s="37"/>
      <c r="W22" s="38">
        <f t="shared" si="2"/>
        <v>0</v>
      </c>
      <c r="X22" s="39">
        <f t="shared" si="3"/>
        <v>0</v>
      </c>
    </row>
    <row r="23" spans="1:24" ht="35.450000000000003" customHeight="1" thickBot="1" x14ac:dyDescent="0.3">
      <c r="A23" s="4"/>
      <c r="B23" s="4"/>
      <c r="C23" s="4"/>
      <c r="D23" s="4"/>
      <c r="E23" s="4"/>
      <c r="F23" s="4"/>
      <c r="H23" s="6" t="s">
        <v>36</v>
      </c>
      <c r="I23" s="7">
        <f>SUM(I5:I22)</f>
        <v>65765.209999999992</v>
      </c>
      <c r="J23" s="8"/>
      <c r="K23" s="8"/>
      <c r="L23" s="9">
        <f>SUM(L5:L22)</f>
        <v>0</v>
      </c>
      <c r="M23" s="15">
        <f>SUM(M5:M22)</f>
        <v>0</v>
      </c>
      <c r="N23" s="60">
        <v>19</v>
      </c>
      <c r="O23" s="65" t="s">
        <v>105</v>
      </c>
      <c r="P23" s="65" t="s">
        <v>106</v>
      </c>
      <c r="Q23" s="65" t="s">
        <v>18</v>
      </c>
      <c r="R23" s="62" t="s">
        <v>71</v>
      </c>
      <c r="S23" s="66"/>
      <c r="T23" s="36">
        <v>3</v>
      </c>
      <c r="U23" s="35">
        <v>2</v>
      </c>
      <c r="V23" s="37"/>
      <c r="W23" s="38">
        <f t="shared" si="2"/>
        <v>0</v>
      </c>
      <c r="X23" s="39">
        <f t="shared" si="3"/>
        <v>0</v>
      </c>
    </row>
    <row r="24" spans="1:24" ht="150" x14ac:dyDescent="0.25">
      <c r="A24" s="4"/>
      <c r="B24" s="5" t="s">
        <v>46</v>
      </c>
      <c r="C24" s="41"/>
      <c r="D24" s="5"/>
      <c r="E24" s="4"/>
      <c r="F24" s="4"/>
      <c r="G24" s="4"/>
      <c r="H24" s="4"/>
      <c r="I24" s="4"/>
      <c r="J24" s="4"/>
      <c r="K24" s="4"/>
      <c r="M24" s="4"/>
      <c r="N24" s="64">
        <v>20</v>
      </c>
      <c r="O24" s="65" t="s">
        <v>107</v>
      </c>
      <c r="P24" s="65" t="s">
        <v>108</v>
      </c>
      <c r="Q24" s="65" t="s">
        <v>18</v>
      </c>
      <c r="R24" s="62" t="s">
        <v>71</v>
      </c>
      <c r="S24" s="66"/>
      <c r="T24" s="36">
        <v>3</v>
      </c>
      <c r="U24" s="35">
        <v>2</v>
      </c>
      <c r="V24" s="37"/>
      <c r="W24" s="38">
        <f t="shared" si="2"/>
        <v>0</v>
      </c>
      <c r="X24" s="39">
        <f t="shared" si="3"/>
        <v>0</v>
      </c>
    </row>
    <row r="25" spans="1:24" ht="150" x14ac:dyDescent="0.25">
      <c r="D25" s="76" t="s">
        <v>4</v>
      </c>
      <c r="E25" s="77"/>
      <c r="F25" s="77"/>
      <c r="G25" s="77"/>
      <c r="H25" s="77"/>
      <c r="I25" s="77"/>
      <c r="J25" s="77"/>
      <c r="K25" s="77"/>
      <c r="L25" s="77"/>
      <c r="N25" s="60">
        <v>21</v>
      </c>
      <c r="O25" s="65" t="s">
        <v>109</v>
      </c>
      <c r="P25" s="65" t="s">
        <v>110</v>
      </c>
      <c r="Q25" s="65" t="s">
        <v>18</v>
      </c>
      <c r="R25" s="62" t="s">
        <v>71</v>
      </c>
      <c r="S25" s="66"/>
      <c r="T25" s="36">
        <v>3</v>
      </c>
      <c r="U25" s="35">
        <v>2</v>
      </c>
      <c r="V25" s="37"/>
      <c r="W25" s="38">
        <f t="shared" si="2"/>
        <v>0</v>
      </c>
      <c r="X25" s="39">
        <f t="shared" si="3"/>
        <v>0</v>
      </c>
    </row>
    <row r="26" spans="1:24" ht="150" x14ac:dyDescent="0.25">
      <c r="D26" s="77"/>
      <c r="E26" s="77"/>
      <c r="F26" s="77"/>
      <c r="G26" s="77"/>
      <c r="H26" s="77"/>
      <c r="I26" s="77"/>
      <c r="J26" s="77"/>
      <c r="K26" s="77"/>
      <c r="L26" s="77"/>
      <c r="N26" s="60">
        <v>22</v>
      </c>
      <c r="O26" s="65" t="s">
        <v>111</v>
      </c>
      <c r="P26" s="65" t="s">
        <v>112</v>
      </c>
      <c r="Q26" s="65" t="s">
        <v>18</v>
      </c>
      <c r="R26" s="62" t="s">
        <v>71</v>
      </c>
      <c r="S26" s="66"/>
      <c r="T26" s="36">
        <v>3</v>
      </c>
      <c r="U26" s="35">
        <v>2</v>
      </c>
      <c r="V26" s="37"/>
      <c r="W26" s="38">
        <f t="shared" si="2"/>
        <v>0</v>
      </c>
      <c r="X26" s="39">
        <f t="shared" si="3"/>
        <v>0</v>
      </c>
    </row>
    <row r="27" spans="1:24" ht="150" x14ac:dyDescent="0.25">
      <c r="D27" s="77"/>
      <c r="E27" s="77"/>
      <c r="F27" s="77"/>
      <c r="G27" s="77"/>
      <c r="H27" s="77"/>
      <c r="I27" s="77"/>
      <c r="J27" s="77"/>
      <c r="K27" s="77"/>
      <c r="L27" s="77"/>
      <c r="N27" s="64">
        <v>23</v>
      </c>
      <c r="O27" s="65" t="s">
        <v>113</v>
      </c>
      <c r="P27" s="65" t="s">
        <v>114</v>
      </c>
      <c r="Q27" s="65" t="s">
        <v>18</v>
      </c>
      <c r="R27" s="62" t="s">
        <v>71</v>
      </c>
      <c r="S27" s="66"/>
      <c r="T27" s="36">
        <v>3</v>
      </c>
      <c r="U27" s="35">
        <v>2</v>
      </c>
      <c r="V27" s="37"/>
      <c r="W27" s="38">
        <f t="shared" si="2"/>
        <v>0</v>
      </c>
      <c r="X27" s="39">
        <f t="shared" si="3"/>
        <v>0</v>
      </c>
    </row>
    <row r="28" spans="1:24" ht="150" x14ac:dyDescent="0.25">
      <c r="N28" s="60">
        <v>24</v>
      </c>
      <c r="O28" s="65" t="s">
        <v>115</v>
      </c>
      <c r="P28" s="65" t="s">
        <v>116</v>
      </c>
      <c r="Q28" s="65" t="s">
        <v>18</v>
      </c>
      <c r="R28" s="62" t="s">
        <v>71</v>
      </c>
      <c r="S28" s="66"/>
      <c r="T28" s="36">
        <v>3</v>
      </c>
      <c r="U28" s="35">
        <v>2</v>
      </c>
      <c r="V28" s="37"/>
      <c r="W28" s="38">
        <f t="shared" si="2"/>
        <v>0</v>
      </c>
      <c r="X28" s="39">
        <f t="shared" si="3"/>
        <v>0</v>
      </c>
    </row>
    <row r="29" spans="1:24" ht="150" x14ac:dyDescent="0.25">
      <c r="N29" s="60">
        <v>25</v>
      </c>
      <c r="O29" s="65" t="s">
        <v>117</v>
      </c>
      <c r="P29" s="65" t="s">
        <v>118</v>
      </c>
      <c r="Q29" s="65" t="s">
        <v>18</v>
      </c>
      <c r="R29" s="62" t="s">
        <v>71</v>
      </c>
      <c r="S29" s="66"/>
      <c r="T29" s="36">
        <v>3</v>
      </c>
      <c r="U29" s="35">
        <v>2</v>
      </c>
      <c r="V29" s="37"/>
      <c r="W29" s="38">
        <f t="shared" si="2"/>
        <v>0</v>
      </c>
      <c r="X29" s="39">
        <f t="shared" si="3"/>
        <v>0</v>
      </c>
    </row>
    <row r="30" spans="1:24" ht="150" x14ac:dyDescent="0.25">
      <c r="N30" s="60">
        <v>26</v>
      </c>
      <c r="O30" s="67" t="s">
        <v>119</v>
      </c>
      <c r="P30" s="67" t="s">
        <v>120</v>
      </c>
      <c r="Q30" s="67" t="s">
        <v>18</v>
      </c>
      <c r="R30" s="66" t="s">
        <v>71</v>
      </c>
      <c r="S30" s="66"/>
      <c r="T30" s="13">
        <v>3</v>
      </c>
      <c r="U30" s="30">
        <v>2</v>
      </c>
      <c r="V30" s="37"/>
      <c r="W30" s="43">
        <f t="shared" si="2"/>
        <v>0</v>
      </c>
      <c r="X30" s="44">
        <f t="shared" si="3"/>
        <v>0</v>
      </c>
    </row>
    <row r="31" spans="1:24" ht="150" x14ac:dyDescent="0.25">
      <c r="N31" s="60">
        <v>27</v>
      </c>
      <c r="O31" s="65" t="s">
        <v>121</v>
      </c>
      <c r="P31" s="65" t="s">
        <v>122</v>
      </c>
      <c r="Q31" s="65" t="s">
        <v>18</v>
      </c>
      <c r="R31" s="62" t="s">
        <v>71</v>
      </c>
      <c r="S31" s="68"/>
      <c r="T31" s="36">
        <v>3</v>
      </c>
      <c r="U31" s="35">
        <v>2</v>
      </c>
      <c r="V31" s="37"/>
      <c r="W31" s="38">
        <f t="shared" si="2"/>
        <v>0</v>
      </c>
      <c r="X31" s="39">
        <f t="shared" si="3"/>
        <v>0</v>
      </c>
    </row>
    <row r="32" spans="1:24" x14ac:dyDescent="0.25">
      <c r="N32" s="60">
        <v>28</v>
      </c>
      <c r="O32" s="85" t="s">
        <v>115</v>
      </c>
      <c r="P32" s="85" t="s">
        <v>123</v>
      </c>
      <c r="Q32" s="85" t="s">
        <v>18</v>
      </c>
      <c r="R32" s="87" t="s">
        <v>71</v>
      </c>
      <c r="S32" s="65" t="s">
        <v>124</v>
      </c>
      <c r="T32" s="13">
        <v>3</v>
      </c>
      <c r="U32" s="30">
        <v>2</v>
      </c>
      <c r="V32" s="37"/>
      <c r="W32" s="38">
        <f t="shared" si="2"/>
        <v>0</v>
      </c>
      <c r="X32" s="39">
        <f t="shared" si="3"/>
        <v>0</v>
      </c>
    </row>
    <row r="33" spans="14:24" ht="225" x14ac:dyDescent="0.25">
      <c r="N33" s="64"/>
      <c r="O33" s="86"/>
      <c r="P33" s="86"/>
      <c r="Q33" s="86"/>
      <c r="R33" s="87"/>
      <c r="S33" s="66" t="s">
        <v>125</v>
      </c>
      <c r="T33" s="13">
        <v>264</v>
      </c>
      <c r="U33" s="30">
        <v>1</v>
      </c>
      <c r="V33" s="37"/>
      <c r="W33" s="43">
        <f t="shared" si="2"/>
        <v>0</v>
      </c>
      <c r="X33" s="44">
        <f t="shared" si="3"/>
        <v>0</v>
      </c>
    </row>
    <row r="34" spans="14:24" ht="150" x14ac:dyDescent="0.25">
      <c r="N34" s="64">
        <v>29</v>
      </c>
      <c r="O34" s="65" t="s">
        <v>126</v>
      </c>
      <c r="P34" s="65" t="s">
        <v>127</v>
      </c>
      <c r="Q34" s="65" t="s">
        <v>18</v>
      </c>
      <c r="R34" s="62" t="s">
        <v>71</v>
      </c>
      <c r="S34" s="62"/>
      <c r="T34" s="36">
        <v>3</v>
      </c>
      <c r="U34" s="35">
        <v>2</v>
      </c>
      <c r="V34" s="37"/>
      <c r="W34" s="38">
        <f t="shared" si="2"/>
        <v>0</v>
      </c>
      <c r="X34" s="39">
        <f t="shared" si="3"/>
        <v>0</v>
      </c>
    </row>
    <row r="35" spans="14:24" ht="150" x14ac:dyDescent="0.25">
      <c r="N35" s="64">
        <v>30</v>
      </c>
      <c r="O35" s="65" t="s">
        <v>126</v>
      </c>
      <c r="P35" s="65" t="s">
        <v>128</v>
      </c>
      <c r="Q35" s="65" t="s">
        <v>18</v>
      </c>
      <c r="R35" s="62" t="s">
        <v>71</v>
      </c>
      <c r="S35" s="66"/>
      <c r="T35" s="36">
        <v>3</v>
      </c>
      <c r="U35" s="35">
        <v>2</v>
      </c>
      <c r="V35" s="37"/>
      <c r="W35" s="38">
        <f t="shared" si="2"/>
        <v>0</v>
      </c>
      <c r="X35" s="39">
        <f t="shared" si="3"/>
        <v>0</v>
      </c>
    </row>
    <row r="36" spans="14:24" ht="165" x14ac:dyDescent="0.25">
      <c r="N36" s="64">
        <v>31</v>
      </c>
      <c r="O36" s="65" t="s">
        <v>129</v>
      </c>
      <c r="P36" s="65" t="s">
        <v>130</v>
      </c>
      <c r="Q36" s="65" t="s">
        <v>18</v>
      </c>
      <c r="R36" s="62" t="s">
        <v>71</v>
      </c>
      <c r="S36" s="66" t="s">
        <v>131</v>
      </c>
      <c r="T36" s="36">
        <v>603</v>
      </c>
      <c r="U36" s="35">
        <v>2</v>
      </c>
      <c r="V36" s="37"/>
      <c r="W36" s="38">
        <f t="shared" si="2"/>
        <v>0</v>
      </c>
      <c r="X36" s="39">
        <f t="shared" si="3"/>
        <v>0</v>
      </c>
    </row>
    <row r="37" spans="14:24" ht="150" x14ac:dyDescent="0.25">
      <c r="N37" s="64">
        <v>32</v>
      </c>
      <c r="O37" s="65" t="s">
        <v>129</v>
      </c>
      <c r="P37" s="65" t="s">
        <v>132</v>
      </c>
      <c r="Q37" s="65" t="s">
        <v>18</v>
      </c>
      <c r="R37" s="62" t="s">
        <v>71</v>
      </c>
      <c r="S37" s="66"/>
      <c r="T37" s="36">
        <v>3</v>
      </c>
      <c r="U37" s="35">
        <v>2</v>
      </c>
      <c r="V37" s="37"/>
      <c r="W37" s="38">
        <f t="shared" si="2"/>
        <v>0</v>
      </c>
      <c r="X37" s="39">
        <f t="shared" si="3"/>
        <v>0</v>
      </c>
    </row>
    <row r="38" spans="14:24" ht="150" x14ac:dyDescent="0.25">
      <c r="N38" s="64">
        <v>33</v>
      </c>
      <c r="O38" s="65" t="s">
        <v>129</v>
      </c>
      <c r="P38" s="65" t="s">
        <v>133</v>
      </c>
      <c r="Q38" s="65" t="s">
        <v>18</v>
      </c>
      <c r="R38" s="62" t="s">
        <v>71</v>
      </c>
      <c r="S38" s="68"/>
      <c r="T38" s="36">
        <v>3</v>
      </c>
      <c r="U38" s="35">
        <v>2</v>
      </c>
      <c r="V38" s="37"/>
      <c r="W38" s="38">
        <f t="shared" si="2"/>
        <v>0</v>
      </c>
      <c r="X38" s="39">
        <f t="shared" si="3"/>
        <v>0</v>
      </c>
    </row>
    <row r="39" spans="14:24" ht="150" x14ac:dyDescent="0.25">
      <c r="N39" s="64">
        <v>34</v>
      </c>
      <c r="O39" s="65" t="s">
        <v>129</v>
      </c>
      <c r="P39" s="65" t="s">
        <v>134</v>
      </c>
      <c r="Q39" s="65" t="s">
        <v>18</v>
      </c>
      <c r="R39" s="62" t="s">
        <v>71</v>
      </c>
      <c r="S39" s="69"/>
      <c r="T39" s="36">
        <v>3</v>
      </c>
      <c r="U39" s="35">
        <v>2</v>
      </c>
      <c r="V39" s="37"/>
      <c r="W39" s="38">
        <f t="shared" si="2"/>
        <v>0</v>
      </c>
      <c r="X39" s="39">
        <f t="shared" si="3"/>
        <v>0</v>
      </c>
    </row>
    <row r="40" spans="14:24" ht="150" x14ac:dyDescent="0.25">
      <c r="N40" s="64">
        <v>35</v>
      </c>
      <c r="O40" s="65" t="s">
        <v>135</v>
      </c>
      <c r="P40" s="65" t="s">
        <v>136</v>
      </c>
      <c r="Q40" s="65" t="s">
        <v>18</v>
      </c>
      <c r="R40" s="62" t="s">
        <v>71</v>
      </c>
      <c r="S40" s="66"/>
      <c r="T40" s="36">
        <v>3</v>
      </c>
      <c r="U40" s="35">
        <v>2</v>
      </c>
      <c r="V40" s="37"/>
      <c r="W40" s="38">
        <f t="shared" si="2"/>
        <v>0</v>
      </c>
      <c r="X40" s="39">
        <f t="shared" si="3"/>
        <v>0</v>
      </c>
    </row>
    <row r="41" spans="14:24" ht="150" x14ac:dyDescent="0.25">
      <c r="N41" s="64">
        <v>36</v>
      </c>
      <c r="O41" s="65" t="s">
        <v>137</v>
      </c>
      <c r="P41" s="65" t="s">
        <v>138</v>
      </c>
      <c r="Q41" s="65" t="s">
        <v>18</v>
      </c>
      <c r="R41" s="62" t="s">
        <v>71</v>
      </c>
      <c r="S41" s="66"/>
      <c r="T41" s="36">
        <v>3</v>
      </c>
      <c r="U41" s="35">
        <v>2</v>
      </c>
      <c r="V41" s="37"/>
      <c r="W41" s="38">
        <f t="shared" si="2"/>
        <v>0</v>
      </c>
      <c r="X41" s="39">
        <f t="shared" si="3"/>
        <v>0</v>
      </c>
    </row>
    <row r="42" spans="14:24" ht="150" x14ac:dyDescent="0.25">
      <c r="N42" s="64">
        <v>37</v>
      </c>
      <c r="O42" s="65" t="s">
        <v>137</v>
      </c>
      <c r="P42" s="65" t="s">
        <v>139</v>
      </c>
      <c r="Q42" s="65" t="s">
        <v>18</v>
      </c>
      <c r="R42" s="62" t="s">
        <v>71</v>
      </c>
      <c r="S42" s="66"/>
      <c r="T42" s="36">
        <v>3</v>
      </c>
      <c r="U42" s="35">
        <v>2</v>
      </c>
      <c r="V42" s="37"/>
      <c r="W42" s="38">
        <f t="shared" si="2"/>
        <v>0</v>
      </c>
      <c r="X42" s="39">
        <f t="shared" si="3"/>
        <v>0</v>
      </c>
    </row>
    <row r="43" spans="14:24" ht="30" x14ac:dyDescent="0.25">
      <c r="N43" s="64">
        <v>38</v>
      </c>
      <c r="O43" s="88" t="s">
        <v>140</v>
      </c>
      <c r="P43" s="88" t="s">
        <v>141</v>
      </c>
      <c r="Q43" s="88" t="s">
        <v>18</v>
      </c>
      <c r="R43" s="88" t="s">
        <v>71</v>
      </c>
      <c r="S43" s="66" t="s">
        <v>124</v>
      </c>
      <c r="T43" s="36">
        <v>3</v>
      </c>
      <c r="U43" s="35">
        <v>1</v>
      </c>
      <c r="V43" s="37"/>
      <c r="W43" s="38">
        <f t="shared" si="2"/>
        <v>0</v>
      </c>
      <c r="X43" s="39">
        <f t="shared" si="3"/>
        <v>0</v>
      </c>
    </row>
    <row r="44" spans="14:24" ht="135" x14ac:dyDescent="0.25">
      <c r="N44" s="64"/>
      <c r="O44" s="89"/>
      <c r="P44" s="89"/>
      <c r="Q44" s="89"/>
      <c r="R44" s="89"/>
      <c r="S44" s="66" t="s">
        <v>142</v>
      </c>
      <c r="T44" s="47">
        <v>828</v>
      </c>
      <c r="U44" s="29">
        <v>2</v>
      </c>
      <c r="V44" s="37"/>
      <c r="W44" s="48">
        <f t="shared" si="2"/>
        <v>0</v>
      </c>
      <c r="X44" s="49">
        <f t="shared" si="3"/>
        <v>0</v>
      </c>
    </row>
    <row r="45" spans="14:24" ht="150" x14ac:dyDescent="0.25">
      <c r="N45" s="64">
        <v>39</v>
      </c>
      <c r="O45" s="65" t="s">
        <v>143</v>
      </c>
      <c r="P45" s="65" t="s">
        <v>144</v>
      </c>
      <c r="Q45" s="65" t="s">
        <v>18</v>
      </c>
      <c r="R45" s="62" t="s">
        <v>71</v>
      </c>
      <c r="S45" s="66"/>
      <c r="T45" s="36">
        <v>3</v>
      </c>
      <c r="U45" s="35">
        <v>2</v>
      </c>
      <c r="V45" s="37"/>
      <c r="W45" s="38">
        <f t="shared" si="2"/>
        <v>0</v>
      </c>
      <c r="X45" s="39">
        <f t="shared" si="3"/>
        <v>0</v>
      </c>
    </row>
    <row r="46" spans="14:24" ht="150" x14ac:dyDescent="0.25">
      <c r="N46" s="64">
        <v>40</v>
      </c>
      <c r="O46" s="65" t="s">
        <v>145</v>
      </c>
      <c r="P46" s="65" t="s">
        <v>146</v>
      </c>
      <c r="Q46" s="65" t="s">
        <v>147</v>
      </c>
      <c r="R46" s="62" t="s">
        <v>71</v>
      </c>
      <c r="S46" s="66"/>
      <c r="T46" s="36">
        <v>3</v>
      </c>
      <c r="U46" s="35">
        <v>2</v>
      </c>
      <c r="V46" s="37"/>
      <c r="W46" s="38">
        <f t="shared" si="2"/>
        <v>0</v>
      </c>
      <c r="X46" s="39">
        <f t="shared" si="3"/>
        <v>0</v>
      </c>
    </row>
    <row r="47" spans="14:24" ht="150" x14ac:dyDescent="0.25">
      <c r="N47" s="64">
        <v>41</v>
      </c>
      <c r="O47" s="70" t="s">
        <v>148</v>
      </c>
      <c r="P47" s="65" t="s">
        <v>149</v>
      </c>
      <c r="Q47" s="65" t="s">
        <v>18</v>
      </c>
      <c r="R47" s="62" t="s">
        <v>71</v>
      </c>
      <c r="S47" s="66"/>
      <c r="T47" s="36">
        <v>3</v>
      </c>
      <c r="U47" s="35">
        <v>2</v>
      </c>
      <c r="V47" s="37"/>
      <c r="W47" s="38">
        <f t="shared" si="2"/>
        <v>0</v>
      </c>
      <c r="X47" s="39">
        <f t="shared" si="3"/>
        <v>0</v>
      </c>
    </row>
    <row r="48" spans="14:24" ht="150" x14ac:dyDescent="0.25">
      <c r="N48" s="64">
        <v>42</v>
      </c>
      <c r="O48" s="65" t="s">
        <v>150</v>
      </c>
      <c r="P48" s="65" t="s">
        <v>151</v>
      </c>
      <c r="Q48" s="65" t="s">
        <v>18</v>
      </c>
      <c r="R48" s="62" t="s">
        <v>71</v>
      </c>
      <c r="S48" s="66"/>
      <c r="T48" s="36">
        <v>3</v>
      </c>
      <c r="U48" s="35">
        <v>2</v>
      </c>
      <c r="V48" s="37"/>
      <c r="W48" s="38">
        <f t="shared" si="2"/>
        <v>0</v>
      </c>
      <c r="X48" s="39">
        <f t="shared" si="3"/>
        <v>0</v>
      </c>
    </row>
    <row r="49" spans="14:24" ht="150" x14ac:dyDescent="0.25">
      <c r="N49" s="64">
        <v>43</v>
      </c>
      <c r="O49" s="71" t="s">
        <v>152</v>
      </c>
      <c r="P49" s="65" t="s">
        <v>153</v>
      </c>
      <c r="Q49" s="65" t="s">
        <v>18</v>
      </c>
      <c r="R49" s="62" t="s">
        <v>71</v>
      </c>
      <c r="S49" s="66"/>
      <c r="T49" s="36">
        <v>3</v>
      </c>
      <c r="U49" s="35">
        <v>2</v>
      </c>
      <c r="V49" s="37"/>
      <c r="W49" s="38">
        <f t="shared" si="2"/>
        <v>0</v>
      </c>
      <c r="X49" s="39">
        <f t="shared" si="3"/>
        <v>0</v>
      </c>
    </row>
    <row r="50" spans="14:24" ht="150" x14ac:dyDescent="0.25">
      <c r="N50" s="64">
        <v>44</v>
      </c>
      <c r="O50" s="65" t="s">
        <v>154</v>
      </c>
      <c r="P50" s="65" t="s">
        <v>155</v>
      </c>
      <c r="Q50" s="65" t="s">
        <v>18</v>
      </c>
      <c r="R50" s="62" t="s">
        <v>71</v>
      </c>
      <c r="S50" s="66"/>
      <c r="T50" s="36">
        <v>3</v>
      </c>
      <c r="U50" s="35">
        <v>2</v>
      </c>
      <c r="V50" s="37"/>
      <c r="W50" s="38">
        <f t="shared" si="2"/>
        <v>0</v>
      </c>
      <c r="X50" s="39">
        <f t="shared" si="3"/>
        <v>0</v>
      </c>
    </row>
    <row r="51" spans="14:24" ht="150" x14ac:dyDescent="0.25">
      <c r="N51" s="64">
        <v>45</v>
      </c>
      <c r="O51" s="65" t="s">
        <v>156</v>
      </c>
      <c r="P51" s="65" t="s">
        <v>157</v>
      </c>
      <c r="Q51" s="65" t="s">
        <v>18</v>
      </c>
      <c r="R51" s="62" t="s">
        <v>71</v>
      </c>
      <c r="S51" s="66"/>
      <c r="T51" s="36">
        <v>3</v>
      </c>
      <c r="U51" s="35">
        <v>2</v>
      </c>
      <c r="V51" s="37"/>
      <c r="W51" s="38">
        <f t="shared" si="2"/>
        <v>0</v>
      </c>
      <c r="X51" s="39">
        <f t="shared" si="3"/>
        <v>0</v>
      </c>
    </row>
    <row r="52" spans="14:24" ht="150" x14ac:dyDescent="0.25">
      <c r="N52" s="64">
        <v>46</v>
      </c>
      <c r="O52" s="65" t="s">
        <v>158</v>
      </c>
      <c r="P52" s="65" t="s">
        <v>159</v>
      </c>
      <c r="Q52" s="65" t="s">
        <v>18</v>
      </c>
      <c r="R52" s="62" t="s">
        <v>71</v>
      </c>
      <c r="S52" s="66"/>
      <c r="T52" s="36">
        <v>3</v>
      </c>
      <c r="U52" s="35">
        <v>2</v>
      </c>
      <c r="V52" s="37"/>
      <c r="W52" s="38">
        <f t="shared" si="2"/>
        <v>0</v>
      </c>
      <c r="X52" s="39">
        <f t="shared" si="3"/>
        <v>0</v>
      </c>
    </row>
    <row r="53" spans="14:24" ht="150" x14ac:dyDescent="0.25">
      <c r="N53" s="64">
        <v>47</v>
      </c>
      <c r="O53" s="65" t="s">
        <v>160</v>
      </c>
      <c r="P53" s="65" t="s">
        <v>161</v>
      </c>
      <c r="Q53" s="65" t="s">
        <v>18</v>
      </c>
      <c r="R53" s="62" t="s">
        <v>71</v>
      </c>
      <c r="S53" s="66" t="s">
        <v>204</v>
      </c>
      <c r="T53" s="36">
        <v>60</v>
      </c>
      <c r="U53" s="35">
        <v>2</v>
      </c>
      <c r="V53" s="37"/>
      <c r="W53" s="38">
        <f t="shared" si="2"/>
        <v>0</v>
      </c>
      <c r="X53" s="39">
        <f t="shared" si="3"/>
        <v>0</v>
      </c>
    </row>
    <row r="54" spans="14:24" ht="150" x14ac:dyDescent="0.25">
      <c r="N54" s="64">
        <v>48</v>
      </c>
      <c r="O54" s="65" t="s">
        <v>162</v>
      </c>
      <c r="P54" s="65" t="s">
        <v>205</v>
      </c>
      <c r="Q54" s="65" t="s">
        <v>18</v>
      </c>
      <c r="R54" s="62" t="s">
        <v>71</v>
      </c>
      <c r="S54" s="66" t="s">
        <v>204</v>
      </c>
      <c r="T54" s="36">
        <v>60</v>
      </c>
      <c r="U54" s="35">
        <v>2</v>
      </c>
      <c r="V54" s="37"/>
      <c r="W54" s="38">
        <f t="shared" si="2"/>
        <v>0</v>
      </c>
      <c r="X54" s="39">
        <f t="shared" si="3"/>
        <v>0</v>
      </c>
    </row>
    <row r="55" spans="14:24" ht="150" x14ac:dyDescent="0.25">
      <c r="N55" s="64">
        <v>49</v>
      </c>
      <c r="O55" s="65" t="s">
        <v>162</v>
      </c>
      <c r="P55" s="65" t="s">
        <v>163</v>
      </c>
      <c r="Q55" s="65" t="s">
        <v>18</v>
      </c>
      <c r="R55" s="62" t="s">
        <v>71</v>
      </c>
      <c r="S55" s="66"/>
      <c r="T55" s="36">
        <v>3</v>
      </c>
      <c r="U55" s="35">
        <v>2</v>
      </c>
      <c r="V55" s="37"/>
      <c r="W55" s="38">
        <f t="shared" si="2"/>
        <v>0</v>
      </c>
      <c r="X55" s="39">
        <f t="shared" si="3"/>
        <v>0</v>
      </c>
    </row>
    <row r="56" spans="14:24" ht="150" x14ac:dyDescent="0.25">
      <c r="N56" s="64">
        <v>50</v>
      </c>
      <c r="O56" s="65" t="s">
        <v>164</v>
      </c>
      <c r="P56" s="65" t="s">
        <v>165</v>
      </c>
      <c r="Q56" s="65" t="s">
        <v>18</v>
      </c>
      <c r="R56" s="62" t="s">
        <v>71</v>
      </c>
      <c r="S56" s="66"/>
      <c r="T56" s="13">
        <v>3</v>
      </c>
      <c r="U56" s="30">
        <v>2</v>
      </c>
      <c r="V56" s="37"/>
      <c r="W56" s="50">
        <f t="shared" si="2"/>
        <v>0</v>
      </c>
      <c r="X56" s="51">
        <f t="shared" si="3"/>
        <v>0</v>
      </c>
    </row>
    <row r="57" spans="14:24" ht="150" x14ac:dyDescent="0.25">
      <c r="N57" s="64">
        <v>51</v>
      </c>
      <c r="O57" s="65" t="s">
        <v>166</v>
      </c>
      <c r="P57" s="65" t="s">
        <v>167</v>
      </c>
      <c r="Q57" s="65" t="s">
        <v>18</v>
      </c>
      <c r="R57" s="62" t="s">
        <v>71</v>
      </c>
      <c r="S57" s="66"/>
      <c r="T57" s="36">
        <v>3</v>
      </c>
      <c r="U57" s="35">
        <v>2</v>
      </c>
      <c r="V57" s="37"/>
      <c r="W57" s="38">
        <f t="shared" si="2"/>
        <v>0</v>
      </c>
      <c r="X57" s="39">
        <f t="shared" si="3"/>
        <v>0</v>
      </c>
    </row>
    <row r="58" spans="14:24" ht="150" x14ac:dyDescent="0.25">
      <c r="N58" s="64">
        <v>52</v>
      </c>
      <c r="O58" s="65" t="s">
        <v>168</v>
      </c>
      <c r="P58" s="65" t="s">
        <v>169</v>
      </c>
      <c r="Q58" s="65" t="s">
        <v>18</v>
      </c>
      <c r="R58" s="62" t="s">
        <v>71</v>
      </c>
      <c r="S58" s="66"/>
      <c r="T58" s="36">
        <v>3</v>
      </c>
      <c r="U58" s="35">
        <v>2</v>
      </c>
      <c r="V58" s="37"/>
      <c r="W58" s="38">
        <f t="shared" si="2"/>
        <v>0</v>
      </c>
      <c r="X58" s="39">
        <f t="shared" si="3"/>
        <v>0</v>
      </c>
    </row>
    <row r="59" spans="14:24" ht="150" x14ac:dyDescent="0.25">
      <c r="N59" s="64">
        <v>53</v>
      </c>
      <c r="O59" s="65" t="s">
        <v>170</v>
      </c>
      <c r="P59" s="65" t="s">
        <v>171</v>
      </c>
      <c r="Q59" s="65" t="s">
        <v>18</v>
      </c>
      <c r="R59" s="62" t="s">
        <v>71</v>
      </c>
      <c r="S59" s="66"/>
      <c r="T59" s="36">
        <v>3</v>
      </c>
      <c r="U59" s="35">
        <v>2</v>
      </c>
      <c r="V59" s="37"/>
      <c r="W59" s="38">
        <f t="shared" si="2"/>
        <v>0</v>
      </c>
      <c r="X59" s="39">
        <f t="shared" si="3"/>
        <v>0</v>
      </c>
    </row>
    <row r="60" spans="14:24" ht="150" x14ac:dyDescent="0.25">
      <c r="N60" s="64">
        <v>54</v>
      </c>
      <c r="O60" s="65" t="s">
        <v>172</v>
      </c>
      <c r="P60" s="65" t="s">
        <v>173</v>
      </c>
      <c r="Q60" s="65" t="s">
        <v>18</v>
      </c>
      <c r="R60" s="62" t="s">
        <v>71</v>
      </c>
      <c r="S60" s="66"/>
      <c r="T60" s="36">
        <v>3</v>
      </c>
      <c r="U60" s="35">
        <v>2</v>
      </c>
      <c r="V60" s="37"/>
      <c r="W60" s="38">
        <f t="shared" si="2"/>
        <v>0</v>
      </c>
      <c r="X60" s="39">
        <f t="shared" si="3"/>
        <v>0</v>
      </c>
    </row>
    <row r="61" spans="14:24" ht="150" x14ac:dyDescent="0.25">
      <c r="N61" s="64">
        <v>55</v>
      </c>
      <c r="O61" s="65" t="s">
        <v>174</v>
      </c>
      <c r="P61" s="65" t="s">
        <v>175</v>
      </c>
      <c r="Q61" s="65" t="s">
        <v>18</v>
      </c>
      <c r="R61" s="62" t="s">
        <v>71</v>
      </c>
      <c r="S61" s="66"/>
      <c r="T61" s="36">
        <v>3</v>
      </c>
      <c r="U61" s="35">
        <v>2</v>
      </c>
      <c r="V61" s="37"/>
      <c r="W61" s="38">
        <f t="shared" si="2"/>
        <v>0</v>
      </c>
      <c r="X61" s="39">
        <f t="shared" si="3"/>
        <v>0</v>
      </c>
    </row>
    <row r="62" spans="14:24" ht="150" x14ac:dyDescent="0.25">
      <c r="N62" s="64">
        <v>56</v>
      </c>
      <c r="O62" s="65" t="s">
        <v>176</v>
      </c>
      <c r="P62" s="65" t="s">
        <v>177</v>
      </c>
      <c r="Q62" s="65" t="s">
        <v>18</v>
      </c>
      <c r="R62" s="62" t="s">
        <v>71</v>
      </c>
      <c r="S62" s="66"/>
      <c r="T62" s="36">
        <v>3</v>
      </c>
      <c r="U62" s="35">
        <v>2</v>
      </c>
      <c r="V62" s="37"/>
      <c r="W62" s="38">
        <f t="shared" si="2"/>
        <v>0</v>
      </c>
      <c r="X62" s="39">
        <f t="shared" si="3"/>
        <v>0</v>
      </c>
    </row>
    <row r="63" spans="14:24" ht="150" x14ac:dyDescent="0.25">
      <c r="N63" s="64">
        <v>57</v>
      </c>
      <c r="O63" s="65" t="s">
        <v>178</v>
      </c>
      <c r="P63" s="65" t="s">
        <v>179</v>
      </c>
      <c r="Q63" s="65" t="s">
        <v>18</v>
      </c>
      <c r="R63" s="62" t="s">
        <v>71</v>
      </c>
      <c r="S63" s="66"/>
      <c r="T63" s="36">
        <v>3</v>
      </c>
      <c r="U63" s="35">
        <v>2</v>
      </c>
      <c r="V63" s="37"/>
      <c r="W63" s="38">
        <f>T63*V63</f>
        <v>0</v>
      </c>
      <c r="X63" s="39">
        <f>U63*W63</f>
        <v>0</v>
      </c>
    </row>
    <row r="64" spans="14:24" ht="150" x14ac:dyDescent="0.25">
      <c r="N64" s="64">
        <v>58</v>
      </c>
      <c r="O64" s="65" t="s">
        <v>180</v>
      </c>
      <c r="P64" s="65" t="s">
        <v>181</v>
      </c>
      <c r="Q64" s="65" t="s">
        <v>18</v>
      </c>
      <c r="R64" s="62" t="s">
        <v>71</v>
      </c>
      <c r="S64" s="66"/>
      <c r="T64" s="52">
        <v>3</v>
      </c>
      <c r="U64" s="45">
        <v>2</v>
      </c>
      <c r="V64" s="37"/>
      <c r="W64" s="53">
        <f t="shared" ref="W64:W78" si="12">T64*V64</f>
        <v>0</v>
      </c>
      <c r="X64" s="44">
        <f t="shared" ref="X64:X78" si="13">U64*W64</f>
        <v>0</v>
      </c>
    </row>
    <row r="65" spans="14:24" ht="150" x14ac:dyDescent="0.25">
      <c r="N65" s="64">
        <v>59</v>
      </c>
      <c r="O65" s="65" t="s">
        <v>180</v>
      </c>
      <c r="P65" s="65" t="s">
        <v>181</v>
      </c>
      <c r="Q65" s="65" t="s">
        <v>18</v>
      </c>
      <c r="R65" s="62" t="s">
        <v>71</v>
      </c>
      <c r="S65" s="66"/>
      <c r="T65" s="13">
        <v>3</v>
      </c>
      <c r="U65" s="30">
        <v>2</v>
      </c>
      <c r="V65" s="37"/>
      <c r="W65" s="50">
        <f t="shared" si="12"/>
        <v>0</v>
      </c>
      <c r="X65" s="51">
        <f t="shared" si="13"/>
        <v>0</v>
      </c>
    </row>
    <row r="66" spans="14:24" ht="150" x14ac:dyDescent="0.25">
      <c r="N66" s="64">
        <v>60</v>
      </c>
      <c r="O66" s="65" t="s">
        <v>206</v>
      </c>
      <c r="P66" s="65" t="s">
        <v>183</v>
      </c>
      <c r="Q66" s="65" t="s">
        <v>18</v>
      </c>
      <c r="R66" s="62" t="s">
        <v>71</v>
      </c>
      <c r="S66" s="66"/>
      <c r="T66" s="46">
        <v>3</v>
      </c>
      <c r="U66" s="42">
        <v>2</v>
      </c>
      <c r="V66" s="37"/>
      <c r="W66" s="43">
        <f t="shared" si="12"/>
        <v>0</v>
      </c>
      <c r="X66" s="44">
        <f t="shared" si="13"/>
        <v>0</v>
      </c>
    </row>
    <row r="67" spans="14:24" ht="150" x14ac:dyDescent="0.25">
      <c r="N67" s="64">
        <v>61</v>
      </c>
      <c r="O67" s="65" t="s">
        <v>184</v>
      </c>
      <c r="P67" s="65" t="s">
        <v>185</v>
      </c>
      <c r="Q67" s="65" t="s">
        <v>18</v>
      </c>
      <c r="R67" s="66" t="s">
        <v>71</v>
      </c>
      <c r="S67" s="66"/>
      <c r="T67" s="13">
        <v>3</v>
      </c>
      <c r="U67" s="30">
        <v>2</v>
      </c>
      <c r="V67" s="54"/>
      <c r="W67" s="50">
        <f t="shared" si="12"/>
        <v>0</v>
      </c>
      <c r="X67" s="51">
        <f t="shared" si="13"/>
        <v>0</v>
      </c>
    </row>
    <row r="68" spans="14:24" ht="150" x14ac:dyDescent="0.25">
      <c r="N68" s="64">
        <v>62</v>
      </c>
      <c r="O68" s="65" t="s">
        <v>182</v>
      </c>
      <c r="P68" s="65" t="s">
        <v>186</v>
      </c>
      <c r="Q68" s="65" t="s">
        <v>18</v>
      </c>
      <c r="R68" s="66" t="s">
        <v>71</v>
      </c>
      <c r="S68" s="66"/>
      <c r="T68" s="13">
        <v>3</v>
      </c>
      <c r="U68" s="30">
        <v>2</v>
      </c>
      <c r="V68" s="54"/>
      <c r="W68" s="50">
        <f t="shared" si="12"/>
        <v>0</v>
      </c>
      <c r="X68" s="51">
        <f t="shared" si="13"/>
        <v>0</v>
      </c>
    </row>
    <row r="69" spans="14:24" ht="150" x14ac:dyDescent="0.25">
      <c r="N69" s="64">
        <v>63</v>
      </c>
      <c r="O69" s="65" t="s">
        <v>187</v>
      </c>
      <c r="P69" s="65" t="s">
        <v>188</v>
      </c>
      <c r="Q69" s="65" t="s">
        <v>18</v>
      </c>
      <c r="R69" s="66" t="s">
        <v>71</v>
      </c>
      <c r="S69" s="66"/>
      <c r="T69" s="13">
        <v>3</v>
      </c>
      <c r="U69" s="30">
        <v>2</v>
      </c>
      <c r="V69" s="54"/>
      <c r="W69" s="50">
        <f t="shared" si="12"/>
        <v>0</v>
      </c>
      <c r="X69" s="51">
        <f t="shared" si="13"/>
        <v>0</v>
      </c>
    </row>
    <row r="70" spans="14:24" ht="150" x14ac:dyDescent="0.25">
      <c r="N70" s="64">
        <v>64</v>
      </c>
      <c r="O70" s="65" t="s">
        <v>189</v>
      </c>
      <c r="P70" s="65" t="s">
        <v>190</v>
      </c>
      <c r="Q70" s="65" t="s">
        <v>18</v>
      </c>
      <c r="R70" s="66" t="s">
        <v>71</v>
      </c>
      <c r="S70" s="66"/>
      <c r="T70" s="13">
        <v>3</v>
      </c>
      <c r="U70" s="30">
        <v>2</v>
      </c>
      <c r="V70" s="54"/>
      <c r="W70" s="50">
        <f t="shared" si="12"/>
        <v>0</v>
      </c>
      <c r="X70" s="51">
        <f t="shared" si="13"/>
        <v>0</v>
      </c>
    </row>
    <row r="71" spans="14:24" ht="150" x14ac:dyDescent="0.25">
      <c r="N71" s="64">
        <v>65</v>
      </c>
      <c r="O71" s="65" t="s">
        <v>191</v>
      </c>
      <c r="P71" s="65" t="s">
        <v>192</v>
      </c>
      <c r="Q71" s="65" t="s">
        <v>18</v>
      </c>
      <c r="R71" s="66" t="s">
        <v>71</v>
      </c>
      <c r="S71" s="66"/>
      <c r="T71" s="13">
        <v>3</v>
      </c>
      <c r="U71" s="30">
        <v>2</v>
      </c>
      <c r="V71" s="54"/>
      <c r="W71" s="50">
        <f t="shared" si="12"/>
        <v>0</v>
      </c>
      <c r="X71" s="51">
        <f t="shared" si="13"/>
        <v>0</v>
      </c>
    </row>
    <row r="72" spans="14:24" ht="150" x14ac:dyDescent="0.25">
      <c r="N72" s="64">
        <v>66</v>
      </c>
      <c r="O72" s="65" t="s">
        <v>193</v>
      </c>
      <c r="P72" s="65" t="s">
        <v>194</v>
      </c>
      <c r="Q72" s="65" t="s">
        <v>18</v>
      </c>
      <c r="R72" s="66" t="s">
        <v>71</v>
      </c>
      <c r="S72" s="66"/>
      <c r="T72" s="13">
        <v>3</v>
      </c>
      <c r="U72" s="30">
        <v>2</v>
      </c>
      <c r="V72" s="54"/>
      <c r="W72" s="50">
        <f t="shared" si="12"/>
        <v>0</v>
      </c>
      <c r="X72" s="51">
        <f t="shared" si="13"/>
        <v>0</v>
      </c>
    </row>
    <row r="73" spans="14:24" ht="150" x14ac:dyDescent="0.25">
      <c r="N73" s="64">
        <v>67</v>
      </c>
      <c r="O73" s="65" t="s">
        <v>69</v>
      </c>
      <c r="P73" s="65" t="s">
        <v>195</v>
      </c>
      <c r="Q73" s="65" t="s">
        <v>18</v>
      </c>
      <c r="R73" s="66" t="s">
        <v>71</v>
      </c>
      <c r="S73" s="66"/>
      <c r="T73" s="13">
        <v>3</v>
      </c>
      <c r="U73" s="30">
        <v>2</v>
      </c>
      <c r="V73" s="54"/>
      <c r="W73" s="50">
        <f t="shared" si="12"/>
        <v>0</v>
      </c>
      <c r="X73" s="51">
        <f t="shared" si="13"/>
        <v>0</v>
      </c>
    </row>
    <row r="74" spans="14:24" ht="150" x14ac:dyDescent="0.25">
      <c r="N74" s="64">
        <v>68</v>
      </c>
      <c r="O74" s="65" t="s">
        <v>196</v>
      </c>
      <c r="P74" s="65" t="s">
        <v>197</v>
      </c>
      <c r="Q74" s="65" t="s">
        <v>18</v>
      </c>
      <c r="R74" s="66" t="s">
        <v>71</v>
      </c>
      <c r="S74" s="66"/>
      <c r="T74" s="13">
        <v>3</v>
      </c>
      <c r="U74" s="30">
        <v>2</v>
      </c>
      <c r="V74" s="54"/>
      <c r="W74" s="50">
        <f t="shared" si="12"/>
        <v>0</v>
      </c>
      <c r="X74" s="51">
        <f t="shared" si="13"/>
        <v>0</v>
      </c>
    </row>
    <row r="75" spans="14:24" ht="150" x14ac:dyDescent="0.25">
      <c r="N75" s="64">
        <v>69</v>
      </c>
      <c r="O75" s="65" t="s">
        <v>198</v>
      </c>
      <c r="P75" s="65" t="s">
        <v>199</v>
      </c>
      <c r="Q75" s="65" t="s">
        <v>18</v>
      </c>
      <c r="R75" s="66" t="s">
        <v>71</v>
      </c>
      <c r="S75" s="66"/>
      <c r="T75" s="13">
        <v>3</v>
      </c>
      <c r="U75" s="30">
        <v>2</v>
      </c>
      <c r="V75" s="54"/>
      <c r="W75" s="50">
        <f t="shared" si="12"/>
        <v>0</v>
      </c>
      <c r="X75" s="51">
        <f t="shared" si="13"/>
        <v>0</v>
      </c>
    </row>
    <row r="76" spans="14:24" ht="150" x14ac:dyDescent="0.25">
      <c r="N76" s="64">
        <v>70</v>
      </c>
      <c r="O76" s="65" t="s">
        <v>200</v>
      </c>
      <c r="P76" s="65" t="s">
        <v>201</v>
      </c>
      <c r="Q76" s="65" t="s">
        <v>18</v>
      </c>
      <c r="R76" s="66" t="s">
        <v>71</v>
      </c>
      <c r="S76" s="66"/>
      <c r="T76" s="13">
        <v>3</v>
      </c>
      <c r="U76" s="30">
        <v>2</v>
      </c>
      <c r="V76" s="54"/>
      <c r="W76" s="50">
        <f t="shared" si="12"/>
        <v>0</v>
      </c>
      <c r="X76" s="51">
        <f t="shared" si="13"/>
        <v>0</v>
      </c>
    </row>
    <row r="77" spans="14:24" ht="150" x14ac:dyDescent="0.25">
      <c r="N77" s="90">
        <v>71</v>
      </c>
      <c r="O77" s="30" t="s">
        <v>202</v>
      </c>
      <c r="P77" s="30" t="s">
        <v>203</v>
      </c>
      <c r="Q77" s="30" t="s">
        <v>18</v>
      </c>
      <c r="R77" s="29" t="s">
        <v>71</v>
      </c>
      <c r="S77" s="29"/>
      <c r="T77" s="13">
        <v>3</v>
      </c>
      <c r="U77" s="30">
        <v>2</v>
      </c>
      <c r="V77" s="54"/>
      <c r="W77" s="50">
        <f t="shared" si="12"/>
        <v>0</v>
      </c>
      <c r="X77" s="51">
        <f t="shared" si="13"/>
        <v>0</v>
      </c>
    </row>
    <row r="78" spans="14:24" ht="150.75" thickBot="1" x14ac:dyDescent="0.3">
      <c r="N78" s="91">
        <v>72</v>
      </c>
      <c r="O78" s="55" t="s">
        <v>207</v>
      </c>
      <c r="P78" s="55" t="s">
        <v>208</v>
      </c>
      <c r="Q78" s="55" t="s">
        <v>18</v>
      </c>
      <c r="R78" s="92" t="s">
        <v>71</v>
      </c>
      <c r="S78" s="93"/>
      <c r="T78" s="94">
        <v>3</v>
      </c>
      <c r="U78" s="94">
        <v>2</v>
      </c>
      <c r="V78" s="57"/>
      <c r="W78" s="58">
        <f>T78*V78</f>
        <v>0</v>
      </c>
      <c r="X78" s="59">
        <f>U78*W78</f>
        <v>0</v>
      </c>
    </row>
    <row r="79" spans="14:24" ht="15.75" thickBot="1" x14ac:dyDescent="0.3">
      <c r="S79" s="16" t="s">
        <v>36</v>
      </c>
      <c r="T79" s="7">
        <f>SUM(T5:T78)</f>
        <v>2082</v>
      </c>
      <c r="U79" s="17"/>
      <c r="V79" s="17"/>
      <c r="W79" s="18">
        <f>SUM(W5:W78)</f>
        <v>0</v>
      </c>
      <c r="X79" s="19">
        <f>SUM(X5:X78)</f>
        <v>0</v>
      </c>
    </row>
  </sheetData>
  <protectedRanges>
    <protectedRange algorithmName="SHA-512" hashValue="b2tL1R3SQVbkKzAcIi2bLtfnUPJnOvVa/VjnzGnNCeEBdr4uN5tcjkb3wEOcssZ9DzRnGWuPQp76W1aAQvtyKw==" saltValue="syaiDWT002uZkiiiiDFVjw==" spinCount="100000" sqref="A5:K5 B7:J15 A6:J6 K6:K22 A7:A22 B16:B22 D16:J19 D20:G22 J20:J22" name="Rozstęp1"/>
    <protectedRange algorithmName="SHA-512" hashValue="b2tL1R3SQVbkKzAcIi2bLtfnUPJnOvVa/VjnzGnNCeEBdr4uN5tcjkb3wEOcssZ9DzRnGWuPQp76W1aAQvtyKw==" saltValue="syaiDWT002uZkiiiiDFVjw==" spinCount="100000" sqref="H20:H22" name="Rozstęp1_1"/>
    <protectedRange algorithmName="SHA-512" hashValue="b2tL1R3SQVbkKzAcIi2bLtfnUPJnOvVa/VjnzGnNCeEBdr4uN5tcjkb3wEOcssZ9DzRnGWuPQp76W1aAQvtyKw==" saltValue="syaiDWT002uZkiiiiDFVjw==" spinCount="100000" sqref="I20:I22" name="Rozstęp1_2"/>
  </protectedRanges>
  <mergeCells count="22">
    <mergeCell ref="O32:O33"/>
    <mergeCell ref="P32:P33"/>
    <mergeCell ref="Q32:Q33"/>
    <mergeCell ref="R32:R33"/>
    <mergeCell ref="O43:O44"/>
    <mergeCell ref="P43:P44"/>
    <mergeCell ref="Q43:Q44"/>
    <mergeCell ref="R43:R44"/>
    <mergeCell ref="N3:N4"/>
    <mergeCell ref="A1:M1"/>
    <mergeCell ref="D25:L27"/>
    <mergeCell ref="B3:B4"/>
    <mergeCell ref="A3:A4"/>
    <mergeCell ref="C3:C4"/>
    <mergeCell ref="D3:D4"/>
    <mergeCell ref="E3:E4"/>
    <mergeCell ref="A2:X2"/>
    <mergeCell ref="O3:O4"/>
    <mergeCell ref="P3:P4"/>
    <mergeCell ref="Q3:Q4"/>
    <mergeCell ref="R3:R4"/>
    <mergeCell ref="S3:S4"/>
  </mergeCells>
  <phoneticPr fontId="4" type="noConversion"/>
  <printOptions horizontalCentered="1"/>
  <pageMargins left="0" right="0" top="0.19685039370078741" bottom="0" header="0" footer="0"/>
  <pageSetup paperSize="9" scale="72" fitToHeight="0" orientation="landscape" r:id="rId1"/>
  <headerFooter>
    <oddFooter>Strona &amp;P</oddFooter>
  </headerFooter>
</worksheet>
</file>

<file path=docMetadata/LabelInfo.xml><?xml version="1.0" encoding="utf-8"?>
<clbl:labelList xmlns:clbl="http://schemas.microsoft.com/office/2020/mipLabelMetadata">
  <clbl:label id="{9b33bb29-a28e-45b3-bf8a-841a7212028c}" enabled="1" method="Privileged" siteId="{604704f6-d28f-4d05-8fda-5bd318c39bd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Załącznik 4.1</vt:lpstr>
    </vt:vector>
  </TitlesOfParts>
  <Company>Aquanet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przemyslaw_magda</dc:creator>
  <cp:lastModifiedBy>Anna Pruszak</cp:lastModifiedBy>
  <cp:lastPrinted>2025-03-06T06:31:44Z</cp:lastPrinted>
  <dcterms:created xsi:type="dcterms:W3CDTF">2017-02-03T08:07:01Z</dcterms:created>
  <dcterms:modified xsi:type="dcterms:W3CDTF">2026-01-30T07:17:07Z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4d8bb54-50c7-40b9-a118-63f56d951162_Enabled">
    <vt:lpwstr>true</vt:lpwstr>
  </property>
  <property fmtid="{D5CDD505-2E9C-101B-9397-08002B2CF9AE}" pid="3" name="MSIP_Label_24d8bb54-50c7-40b9-a118-63f56d951162_SetDate">
    <vt:lpwstr>2023-03-31T08:41:59Z</vt:lpwstr>
  </property>
  <property fmtid="{D5CDD505-2E9C-101B-9397-08002B2CF9AE}" pid="4" name="MSIP_Label_24d8bb54-50c7-40b9-a118-63f56d951162_Method">
    <vt:lpwstr>Privileged</vt:lpwstr>
  </property>
  <property fmtid="{D5CDD505-2E9C-101B-9397-08002B2CF9AE}" pid="5" name="MSIP_Label_24d8bb54-50c7-40b9-a118-63f56d951162_Name">
    <vt:lpwstr>Wewnętrzne</vt:lpwstr>
  </property>
  <property fmtid="{D5CDD505-2E9C-101B-9397-08002B2CF9AE}" pid="6" name="MSIP_Label_24d8bb54-50c7-40b9-a118-63f56d951162_SiteId">
    <vt:lpwstr>604704f6-d28f-4d05-8fda-5bd318c39bda</vt:lpwstr>
  </property>
  <property fmtid="{D5CDD505-2E9C-101B-9397-08002B2CF9AE}" pid="7" name="MSIP_Label_24d8bb54-50c7-40b9-a118-63f56d951162_ActionId">
    <vt:lpwstr>92c2fdde-a635-4080-ba0e-3e11aa660b08</vt:lpwstr>
  </property>
  <property fmtid="{D5CDD505-2E9C-101B-9397-08002B2CF9AE}" pid="8" name="MSIP_Label_24d8bb54-50c7-40b9-a118-63f56d951162_ContentBits">
    <vt:lpwstr>1</vt:lpwstr>
  </property>
</Properties>
</file>